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Как заполнять" sheetId="1" state="visible" r:id="rId3"/>
    <sheet name="Ввод данных" sheetId="2" state="visible" r:id="rId4"/>
    <sheet name="Стр.001" sheetId="3" state="visible" r:id="rId5"/>
    <sheet name="Стр.002" sheetId="4" state="visible" r:id="rId6"/>
    <sheet name="Стр.003" sheetId="5" state="visible" r:id="rId7"/>
    <sheet name="Стр.004 Лист А" sheetId="6" state="visible" r:id="rId8"/>
    <sheet name="Стр.005 Лист Б" sheetId="7" state="visible" r:id="rId9"/>
  </sheets>
  <definedNames>
    <definedName function="false" hidden="false" localSheetId="1" name="_xlnm.Print_Titles" vbProcedure="false">'Ввод данных'!$4:$4</definedName>
    <definedName function="false" hidden="false" localSheetId="2" name="_xlnm.Print_Area" vbProcedure="false">'Стр.001'!$A$1:$AQ$45</definedName>
    <definedName function="false" hidden="false" localSheetId="3" name="_xlnm.Print_Area" vbProcedure="false">'Стр.002'!$A$1:$AQ$51</definedName>
    <definedName function="false" hidden="false" localSheetId="4" name="_xlnm.Print_Area" vbProcedure="false">'Стр.003'!$A$1:$AQ$47</definedName>
    <definedName function="false" hidden="false" localSheetId="5" name="_xlnm.Print_Area" vbProcedure="false">'Стр.004 Лист А'!$A$1:$AQ$48</definedName>
    <definedName function="false" hidden="false" localSheetId="6" name="_xlnm.Print_Area" vbProcedure="false">'Стр.005 Лист Б'!$A$1:$AQ$41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<sst xmlns="http://schemas.openxmlformats.org/spreadsheetml/2006/main" count="793" uniqueCount="342">
  <si>
    <t xml:space="preserve">Пояснения к заполнению формы № Р21001 (лист справочный)</t>
  </si>
  <si>
    <t xml:space="preserve">Жёлтые ячейки на листе «Ввод данных» — сюда вводятся данные; остальное заполняется формулами.</t>
  </si>
  <si>
    <t xml:space="preserve">Какая редакция формы</t>
  </si>
  <si>
    <t xml:space="preserve">• Форма № Р21001 (КНД 1112501) — приложение № 8 к приказу ФНС России от 31.08.2020 № ЕД-7-14/617@ в редакции приказа от 09.01.2024 № ЕД-7-14/4@; применяется с 18.02.2024.</t>
  </si>
  <si>
    <t xml:space="preserve">• Требования к оформлению — приложение № 13 к тому же приказу (раздел I — общие правила, раздел X — форма Р21001). С 08.09.2025 действуют изменения приказа ФНС от 25.07.2025 № ЕД-7-14/659@: в листе А указываются коды ОКВЭД заявительного типа, то есть те, которые выбирает сам заявитель. Сам бланк Р21001 этим приказом не менялся.</t>
  </si>
  <si>
    <t xml:space="preserve">Общие правила оформления</t>
  </si>
  <si>
    <t xml:space="preserve">• Одна ячейка — один символ. Только заглавные печатные буквы.</t>
  </si>
  <si>
    <t xml:space="preserve">• На компьютере — шрифт Courier New высотой 18 пунктов, чёрный цвет. От руки — чернила чёрного, фиолетового или синего цвета.</t>
  </si>
  <si>
    <t xml:space="preserve">• Слова разделяются одной пустой ячейкой. Переносы не допускаются: слово, которое не помещается, пишется целиком со следующей строки.</t>
  </si>
  <si>
    <t xml:space="preserve">• Даты — ДД.ММ.ГГГГ, день и месяц от 1 до 9 — с ведущим нулём (05).</t>
  </si>
  <si>
    <t xml:space="preserve">• Серия и номер документа: сначала серия, затем одна пустая ячейка, затем номер (пробел внутри серии паспорта РФ тоже остаётся пустой ячейкой: 92 10 123456).</t>
  </si>
  <si>
    <t xml:space="preserve">• Телефон — с кодом страны +7, без пробелов, скобок и прочерков.</t>
  </si>
  <si>
    <t xml:space="preserve">• Исправления, подчистки и приписки не допускаются. Страницы нумеруются подряд с 001 в поле «Стр.». Незаполненные листы и страницы можно не представлять.</t>
  </si>
  <si>
    <t xml:space="preserve">Подсказки по разделам</t>
  </si>
  <si>
    <t xml:space="preserve">• Раздел 1: ФИО на русском языке полностью; латиницей — только для иностранных граждан и лиц без гражданства.</t>
  </si>
  <si>
    <t xml:space="preserve">• Раздел 2: ИНН указывается, если он уже присвоен (проверить можно в сервисе ФНС «Узнать ИНН»).</t>
  </si>
  <si>
    <t xml:space="preserve">• Раздел 4: место рождения — как в паспорте.</t>
  </si>
  <si>
    <t xml:space="preserve">• Раздел 6: код вида документа для паспорта гражданина РФ — 21.</t>
  </si>
  <si>
    <t xml:space="preserve">• Раздел 7: адрес берётся из Государственного адресного реестра (fias.nalog.ru), а не из штампа о прописке. Сокращения типов объектов — по приказу Минфина России от 05.11.2015 № 171н (Г., УЛ., Д., КВ. и т. п.). Почтовый индекс в форме не указывается. Пустые уровни адреса (поселение, планировочная структура, корпус и т. п.) не заполняются.</t>
  </si>
  <si>
    <t xml:space="preserve">• Раздел 8 — только для иностранных граждан и лиц без гражданства (ВНЖ или РВП).</t>
  </si>
  <si>
    <t xml:space="preserve">• Раздел 9: e-mail ИП попадает в ЕГРИП, то есть становится общедоступным. Его можно не указывать.</t>
  </si>
  <si>
    <t xml:space="preserve">• Лист А: основной код и дополнительные коды по ОКВЭД 2 (ОК 029-2014), не менее 4 цифр; заполняются слева направо по строкам. На одном листе — до 68 дополнительных кодов, при необходимости заполняется ещё один лист А.</t>
  </si>
  <si>
    <t xml:space="preserve">• Лист Б, п. 2: электронная почта, на которую налоговая направит документы о регистрации; «1» в поле «выдать на бумажном носителе» — только если нужны бумажные документы.</t>
  </si>
  <si>
    <t xml:space="preserve">• Лист Б: ФИО и подпись заявитель ставит собственноручно — в присутствии сотрудника налоговой или МФЦ либо нотариуса. Заранее не подписывайте. При подаче в электронном виде с усиленной квалифицированной электронной подписью ФИО и подпись не ставятся. Пункт 4 заполняет сотрудник инспекции или МФЦ, пункт 5 — нотариус.</t>
  </si>
  <si>
    <t xml:space="preserve">Важно перед подачей</t>
  </si>
  <si>
    <t xml:space="preserve">• Эти файлы воспроизводят состав и формулировки официального бланка, но не являются его машиночитаемой копией (нет штрихкодов, размеры ячеек могут отличаться). Для подачи на бумаге безопаснее распечатать официальный бланк с сайта nalog.gov.ru или сформировать заявление в бесплатной программе ФНС «Подготовка документов для государственной регистрации» либо подать заявление онлайн через сервис ФНС или Госуслуги.</t>
  </si>
  <si>
    <t xml:space="preserve">• В образце все данные вымышлены (ФИО, ИНН, паспорт, адрес, телефон, e-mail).</t>
  </si>
  <si>
    <t xml:space="preserve">Ввод данных для заявления по форме Р21001</t>
  </si>
  <si>
    <t xml:space="preserve">Заполняйте только жёлтые ячейки столбца C — заглавными буквами, по правилам из листа «Как заполнять». Листы «Стр.001»–«Стр.005» заполнятся по одному символу в ячейке автоматически. Столбец E — пример значения из образца (данные вымышленные).</t>
  </si>
  <si>
    <t xml:space="preserve">Стр.</t>
  </si>
  <si>
    <t xml:space="preserve">Поле формы</t>
  </si>
  <si>
    <t xml:space="preserve">Значение (вводить здесь)</t>
  </si>
  <si>
    <t xml:space="preserve">Подсказка</t>
  </si>
  <si>
    <t xml:space="preserve">Пример (образец)</t>
  </si>
  <si>
    <t xml:space="preserve">001</t>
  </si>
  <si>
    <t xml:space="preserve">1. Фамилия (на русском)</t>
  </si>
  <si>
    <t xml:space="preserve">ИВАНОВ</t>
  </si>
  <si>
    <t xml:space="preserve">Заглавными буквами, как в паспорте; не более 34 знаков</t>
  </si>
  <si>
    <t xml:space="preserve">1. Имя (на русском)</t>
  </si>
  <si>
    <t xml:space="preserve">ПЕТР</t>
  </si>
  <si>
    <t xml:space="preserve">не более 34 знаков</t>
  </si>
  <si>
    <t xml:space="preserve">1. Отчество (при наличии)</t>
  </si>
  <si>
    <t xml:space="preserve">СЕРГЕЕВИЧ</t>
  </si>
  <si>
    <t xml:space="preserve">1. Фамилия латиницей</t>
  </si>
  <si>
    <t xml:space="preserve">Только для иностранцев и лиц без гражданства; не более 34 знаков</t>
  </si>
  <si>
    <t xml:space="preserve">1. Имя латиницей</t>
  </si>
  <si>
    <t xml:space="preserve">1. Отчество латиницей</t>
  </si>
  <si>
    <t xml:space="preserve">2. ИНН (12 цифр)</t>
  </si>
  <si>
    <t xml:space="preserve">165501234514</t>
  </si>
  <si>
    <t xml:space="preserve">При наличии; не более 12 знаков</t>
  </si>
  <si>
    <t xml:space="preserve">3. Пол</t>
  </si>
  <si>
    <t xml:space="preserve">1</t>
  </si>
  <si>
    <t xml:space="preserve">1 – мужской, 2 – женский; не более 1 знаков</t>
  </si>
  <si>
    <t xml:space="preserve">4. Дата рождения</t>
  </si>
  <si>
    <t xml:space="preserve">14.05.1990</t>
  </si>
  <si>
    <t xml:space="preserve">Формат ДД.ММ.ГГГГ; не более 10 знаков</t>
  </si>
  <si>
    <t xml:space="preserve">4. Место рождения — строка 1 (до 40 знаков)</t>
  </si>
  <si>
    <t xml:space="preserve">ГОР. КАЗАНЬ</t>
  </si>
  <si>
    <t xml:space="preserve">Как в паспорте; слово не переносить — целиком на строку 2; не более 40 знаков</t>
  </si>
  <si>
    <t xml:space="preserve">4. Место рождения — строка 2</t>
  </si>
  <si>
    <t xml:space="preserve">не более 40 знаков</t>
  </si>
  <si>
    <t xml:space="preserve">5. Гражданство</t>
  </si>
  <si>
    <t xml:space="preserve">1 – РФ, 2 – иностранный гражданин, 3 – лицо без гражданства; не более 1 знаков</t>
  </si>
  <si>
    <t xml:space="preserve">5. Код страны по ОКСМ (3 цифры)</t>
  </si>
  <si>
    <t xml:space="preserve">Только при значении 2; не более 3 знаков</t>
  </si>
  <si>
    <t xml:space="preserve">002</t>
  </si>
  <si>
    <t xml:space="preserve">6. Вид документа (код)</t>
  </si>
  <si>
    <t xml:space="preserve">21</t>
  </si>
  <si>
    <t xml:space="preserve">21 – паспорт гражданина РФ; не более 2 знаков</t>
  </si>
  <si>
    <t xml:space="preserve">6. Серия и номер документа</t>
  </si>
  <si>
    <t xml:space="preserve">92 10 123456</t>
  </si>
  <si>
    <t xml:space="preserve">Серия, пробел, номер: 92 10 123456; не более 25 знаков</t>
  </si>
  <si>
    <t xml:space="preserve">6. Дата выдачи</t>
  </si>
  <si>
    <t xml:space="preserve">25.05.2010</t>
  </si>
  <si>
    <t xml:space="preserve">ДД.ММ.ГГГГ; не более 10 знаков</t>
  </si>
  <si>
    <t xml:space="preserve">6. Код подразделения</t>
  </si>
  <si>
    <t xml:space="preserve">160-002</t>
  </si>
  <si>
    <t xml:space="preserve">Формат 160-002; не более 7 знаков</t>
  </si>
  <si>
    <t xml:space="preserve">6. Кем выдан — строка 1</t>
  </si>
  <si>
    <t xml:space="preserve">ОТДЕЛОМ УФМС РОССИИ ПО РЕСПУБЛИКЕ</t>
  </si>
  <si>
    <t xml:space="preserve">До 40 знаков; не более 40 знаков</t>
  </si>
  <si>
    <t xml:space="preserve">6. Кем выдан — строка 2</t>
  </si>
  <si>
    <t xml:space="preserve">ТАТАРСТАН В ВАХИТОВСКОМ РАЙОНЕ ГОР.</t>
  </si>
  <si>
    <t xml:space="preserve">6. Кем выдан — строка 3</t>
  </si>
  <si>
    <t xml:space="preserve">КАЗАНИ</t>
  </si>
  <si>
    <t xml:space="preserve">7. Код субъекта РФ (2 цифры)</t>
  </si>
  <si>
    <t xml:space="preserve">16</t>
  </si>
  <si>
    <t xml:space="preserve">Например, 16 – Республика Татарстан, 77 – Москва; не более 2 знаков</t>
  </si>
  <si>
    <t xml:space="preserve">7. Вид муниципального образования</t>
  </si>
  <si>
    <t xml:space="preserve">2</t>
  </si>
  <si>
    <t xml:space="preserve">1–5 (см. подсказку на стр. 002); не более 1 знаков</t>
  </si>
  <si>
    <t xml:space="preserve">7. Наименование муниципального образования</t>
  </si>
  <si>
    <t xml:space="preserve">ГОРОД КАЗАНЬ</t>
  </si>
  <si>
    <t xml:space="preserve">Как в ГАР; не более 40 знаков</t>
  </si>
  <si>
    <t xml:space="preserve">7. Вид поселения / внутригородского района</t>
  </si>
  <si>
    <t xml:space="preserve">1–4, если есть в ГАР; не более 1 знаков</t>
  </si>
  <si>
    <t xml:space="preserve">7. Наименование поселения / района</t>
  </si>
  <si>
    <t xml:space="preserve">7. Населённый пункт — вид</t>
  </si>
  <si>
    <t xml:space="preserve">Г.</t>
  </si>
  <si>
    <t xml:space="preserve">Сокращение по приказу Минфина № 171н: Г., С., Д., ПГТ. …; не более 10 знаков</t>
  </si>
  <si>
    <t xml:space="preserve">7. Населённый пункт — наименование</t>
  </si>
  <si>
    <t xml:space="preserve">КАЗАНЬ</t>
  </si>
  <si>
    <t xml:space="preserve">7. Элемент планировочной структуры — тип</t>
  </si>
  <si>
    <t xml:space="preserve">Например, ТЕР., МКР. — если есть в ГАР; не более 10 знаков</t>
  </si>
  <si>
    <t xml:space="preserve">7. Элемент планировочной структуры — наименование</t>
  </si>
  <si>
    <t xml:space="preserve">7. Элемент улично-дорожной сети — тип</t>
  </si>
  <si>
    <t xml:space="preserve">УЛ.</t>
  </si>
  <si>
    <t xml:space="preserve">УЛ., ПР-КТ, ПЕР., Б-Р …; не более 10 знаков</t>
  </si>
  <si>
    <t xml:space="preserve">7. Элемент улично-дорожной сети — наименование, стр. 1</t>
  </si>
  <si>
    <t xml:space="preserve">БАУМАНА</t>
  </si>
  <si>
    <t xml:space="preserve">7. Элемент улично-дорожной сети — наименование, стр. 2</t>
  </si>
  <si>
    <t xml:space="preserve">003</t>
  </si>
  <si>
    <t xml:space="preserve">7. Здание/сооружение 1 — тип</t>
  </si>
  <si>
    <t xml:space="preserve">Д.</t>
  </si>
  <si>
    <t xml:space="preserve">Д., ЗД., К., СТР. …; не более 10 знаков</t>
  </si>
  <si>
    <t xml:space="preserve">7. Здание/сооружение 1 — номер</t>
  </si>
  <si>
    <t xml:space="preserve">10</t>
  </si>
  <si>
    <t xml:space="preserve">не более 20 знаков</t>
  </si>
  <si>
    <t xml:space="preserve">7. Здание/сооружение 2 — тип</t>
  </si>
  <si>
    <t xml:space="preserve">не более 10 знаков</t>
  </si>
  <si>
    <t xml:space="preserve">7. Здание/сооружение 2 — номер</t>
  </si>
  <si>
    <t xml:space="preserve">7. Здание/сооружение 3 — тип</t>
  </si>
  <si>
    <t xml:space="preserve">7. Здание/сооружение 3 — номер</t>
  </si>
  <si>
    <t xml:space="preserve">7. Помещение в здании — тип</t>
  </si>
  <si>
    <t xml:space="preserve">КВ.</t>
  </si>
  <si>
    <t xml:space="preserve">КВ., ОФ., ПОМЕЩ. …; не более 10 знаков</t>
  </si>
  <si>
    <t xml:space="preserve">7. Помещение в здании — номер</t>
  </si>
  <si>
    <t xml:space="preserve">15</t>
  </si>
  <si>
    <t xml:space="preserve">7. Помещение в квартире — тип</t>
  </si>
  <si>
    <t xml:space="preserve">Например, КОМ.; не более 10 знаков</t>
  </si>
  <si>
    <t xml:space="preserve">7. Помещение в квартире — номер</t>
  </si>
  <si>
    <t xml:space="preserve">8. Документ на проживание (ИГ/ЛБГ)</t>
  </si>
  <si>
    <t xml:space="preserve">1 – вид на жительство, 2 – РВП; не более 1 знаков</t>
  </si>
  <si>
    <t xml:space="preserve">8. Номер документа</t>
  </si>
  <si>
    <t xml:space="preserve">не более 25 знаков</t>
  </si>
  <si>
    <t xml:space="preserve">8. Дата выдачи</t>
  </si>
  <si>
    <t xml:space="preserve">8. Кем выдан — строка 1</t>
  </si>
  <si>
    <t xml:space="preserve">8. Кем выдан — строка 2</t>
  </si>
  <si>
    <t xml:space="preserve">8. Срок действия</t>
  </si>
  <si>
    <t xml:space="preserve">1 – бессрочно (только ВНЖ), 2 – до даты; не более 1 знаков</t>
  </si>
  <si>
    <t xml:space="preserve">8. Срок действия до</t>
  </si>
  <si>
    <t xml:space="preserve">9. E-mail ИП — строка 1</t>
  </si>
  <si>
    <t xml:space="preserve">IVANOV.PS@EXAMPLE.COM</t>
  </si>
  <si>
    <t xml:space="preserve">Будет внесён в ЕГРИП (открытые сведения); не более 40 знаков</t>
  </si>
  <si>
    <t xml:space="preserve">9. E-mail ИП — строка 2</t>
  </si>
  <si>
    <t xml:space="preserve">10. Глава КФХ</t>
  </si>
  <si>
    <t xml:space="preserve">При необходимости — 1; не более 1 знаков</t>
  </si>
  <si>
    <t xml:space="preserve">004</t>
  </si>
  <si>
    <t xml:space="preserve">Лист А. Основной код ОКВЭД</t>
  </si>
  <si>
    <t xml:space="preserve">47.91</t>
  </si>
  <si>
    <t xml:space="preserve">Не менее 4 цифр: 47.91 или 47.91.1; не более 8 знаков</t>
  </si>
  <si>
    <t xml:space="preserve">Лист А. Доп. код ОКВЭД № 1</t>
  </si>
  <si>
    <t xml:space="preserve">47.19</t>
  </si>
  <si>
    <t xml:space="preserve">Заполняются слева направо по строкам; не более 8 знаков</t>
  </si>
  <si>
    <t xml:space="preserve">Лист А. Доп. код ОКВЭД № 2</t>
  </si>
  <si>
    <t xml:space="preserve">47.59</t>
  </si>
  <si>
    <t xml:space="preserve">не более 8 знаков</t>
  </si>
  <si>
    <t xml:space="preserve">Лист А. Доп. код ОКВЭД № 3</t>
  </si>
  <si>
    <t xml:space="preserve">47.71</t>
  </si>
  <si>
    <t xml:space="preserve">Лист А. Доп. код ОКВЭД № 4</t>
  </si>
  <si>
    <t xml:space="preserve">49.41</t>
  </si>
  <si>
    <t xml:space="preserve">Лист А. Доп. код ОКВЭД № 5</t>
  </si>
  <si>
    <t xml:space="preserve">52.29</t>
  </si>
  <si>
    <t xml:space="preserve">Лист А. Доп. код ОКВЭД № 6</t>
  </si>
  <si>
    <t xml:space="preserve">73.11</t>
  </si>
  <si>
    <t xml:space="preserve">Лист А. Доп. код ОКВЭД № 7</t>
  </si>
  <si>
    <t xml:space="preserve">82.92</t>
  </si>
  <si>
    <t xml:space="preserve">Лист А. Доп. код ОКВЭД № 8</t>
  </si>
  <si>
    <t xml:space="preserve">Лист А. Доп. код ОКВЭД № 9</t>
  </si>
  <si>
    <t xml:space="preserve">Лист А. Доп. код ОКВЭД № 10</t>
  </si>
  <si>
    <t xml:space="preserve">Лист А. Доп. код ОКВЭД № 11</t>
  </si>
  <si>
    <t xml:space="preserve">Лист А. Доп. код ОКВЭД № 12</t>
  </si>
  <si>
    <t xml:space="preserve">Лист А. Доп. код ОКВЭД № 13</t>
  </si>
  <si>
    <t xml:space="preserve">Лист А. Доп. код ОКВЭД № 14</t>
  </si>
  <si>
    <t xml:space="preserve">Лист А. Доп. код ОКВЭД № 15</t>
  </si>
  <si>
    <t xml:space="preserve">Лист А. Доп. код ОКВЭД № 16</t>
  </si>
  <si>
    <t xml:space="preserve">Лист А. Доп. код ОКВЭД № 17</t>
  </si>
  <si>
    <t xml:space="preserve">Лист А. Доп. код ОКВЭД № 18</t>
  </si>
  <si>
    <t xml:space="preserve">Лист А. Доп. код ОКВЭД № 19</t>
  </si>
  <si>
    <t xml:space="preserve">Лист А. Доп. код ОКВЭД № 20</t>
  </si>
  <si>
    <t xml:space="preserve">Лист А. Доп. код ОКВЭД № 21</t>
  </si>
  <si>
    <t xml:space="preserve">Лист А. Доп. код ОКВЭД № 22</t>
  </si>
  <si>
    <t xml:space="preserve">Лист А. Доп. код ОКВЭД № 23</t>
  </si>
  <si>
    <t xml:space="preserve">Лист А. Доп. код ОКВЭД № 24</t>
  </si>
  <si>
    <t xml:space="preserve">Лист А. Доп. код ОКВЭД № 25</t>
  </si>
  <si>
    <t xml:space="preserve">Лист А. Доп. код ОКВЭД № 26</t>
  </si>
  <si>
    <t xml:space="preserve">Лист А. Доп. код ОКВЭД № 27</t>
  </si>
  <si>
    <t xml:space="preserve">Лист А. Доп. код ОКВЭД № 28</t>
  </si>
  <si>
    <t xml:space="preserve">Лист А. Доп. код ОКВЭД № 29</t>
  </si>
  <si>
    <t xml:space="preserve">Лист А. Доп. код ОКВЭД № 30</t>
  </si>
  <si>
    <t xml:space="preserve">Лист А. Доп. код ОКВЭД № 31</t>
  </si>
  <si>
    <t xml:space="preserve">Лист А. Доп. код ОКВЭД № 32</t>
  </si>
  <si>
    <t xml:space="preserve">Лист А. Доп. код ОКВЭД № 33</t>
  </si>
  <si>
    <t xml:space="preserve">Лист А. Доп. код ОКВЭД № 34</t>
  </si>
  <si>
    <t xml:space="preserve">Лист А. Доп. код ОКВЭД № 35</t>
  </si>
  <si>
    <t xml:space="preserve">Лист А. Доп. код ОКВЭД № 36</t>
  </si>
  <si>
    <t xml:space="preserve">Лист А. Доп. код ОКВЭД № 37</t>
  </si>
  <si>
    <t xml:space="preserve">Лист А. Доп. код ОКВЭД № 38</t>
  </si>
  <si>
    <t xml:space="preserve">Лист А. Доп. код ОКВЭД № 39</t>
  </si>
  <si>
    <t xml:space="preserve">Лист А. Доп. код ОКВЭД № 40</t>
  </si>
  <si>
    <t xml:space="preserve">Лист А. Доп. код ОКВЭД № 41</t>
  </si>
  <si>
    <t xml:space="preserve">Лист А. Доп. код ОКВЭД № 42</t>
  </si>
  <si>
    <t xml:space="preserve">Лист А. Доп. код ОКВЭД № 43</t>
  </si>
  <si>
    <t xml:space="preserve">Лист А. Доп. код ОКВЭД № 44</t>
  </si>
  <si>
    <t xml:space="preserve">Лист А. Доп. код ОКВЭД № 45</t>
  </si>
  <si>
    <t xml:space="preserve">Лист А. Доп. код ОКВЭД № 46</t>
  </si>
  <si>
    <t xml:space="preserve">Лист А. Доп. код ОКВЭД № 47</t>
  </si>
  <si>
    <t xml:space="preserve">Лист А. Доп. код ОКВЭД № 48</t>
  </si>
  <si>
    <t xml:space="preserve">Лист А. Доп. код ОКВЭД № 49</t>
  </si>
  <si>
    <t xml:space="preserve">Лист А. Доп. код ОКВЭД № 50</t>
  </si>
  <si>
    <t xml:space="preserve">Лист А. Доп. код ОКВЭД № 51</t>
  </si>
  <si>
    <t xml:space="preserve">Лист А. Доп. код ОКВЭД № 52</t>
  </si>
  <si>
    <t xml:space="preserve">Лист А. Доп. код ОКВЭД № 53</t>
  </si>
  <si>
    <t xml:space="preserve">Лист А. Доп. код ОКВЭД № 54</t>
  </si>
  <si>
    <t xml:space="preserve">Лист А. Доп. код ОКВЭД № 55</t>
  </si>
  <si>
    <t xml:space="preserve">Лист А. Доп. код ОКВЭД № 56</t>
  </si>
  <si>
    <t xml:space="preserve">Лист А. Доп. код ОКВЭД № 57</t>
  </si>
  <si>
    <t xml:space="preserve">Лист А. Доп. код ОКВЭД № 58</t>
  </si>
  <si>
    <t xml:space="preserve">Лист А. Доп. код ОКВЭД № 59</t>
  </si>
  <si>
    <t xml:space="preserve">Лист А. Доп. код ОКВЭД № 60</t>
  </si>
  <si>
    <t xml:space="preserve">Лист А. Доп. код ОКВЭД № 61</t>
  </si>
  <si>
    <t xml:space="preserve">Лист А. Доп. код ОКВЭД № 62</t>
  </si>
  <si>
    <t xml:space="preserve">Лист А. Доп. код ОКВЭД № 63</t>
  </si>
  <si>
    <t xml:space="preserve">Лист А. Доп. код ОКВЭД № 64</t>
  </si>
  <si>
    <t xml:space="preserve">Лист А. Доп. код ОКВЭД № 65</t>
  </si>
  <si>
    <t xml:space="preserve">Лист А. Доп. код ОКВЭД № 66</t>
  </si>
  <si>
    <t xml:space="preserve">Лист А. Доп. код ОКВЭД № 67</t>
  </si>
  <si>
    <t xml:space="preserve">Лист А. Доп. код ОКВЭД № 68</t>
  </si>
  <si>
    <t xml:space="preserve">005</t>
  </si>
  <si>
    <t xml:space="preserve">Лист Б, п. 2. E-mail для документов — строка 1</t>
  </si>
  <si>
    <t xml:space="preserve">Сюда придут документы о регистрации; не более 40 знаков</t>
  </si>
  <si>
    <t xml:space="preserve">Лист Б, п. 2. E-mail для документов — строка 2</t>
  </si>
  <si>
    <t xml:space="preserve">Лист Б, п. 2. Выдать на бумажном носителе</t>
  </si>
  <si>
    <t xml:space="preserve">Лист Б, п. 3. Телефон</t>
  </si>
  <si>
    <t xml:space="preserve">+79001234567</t>
  </si>
  <si>
    <t xml:space="preserve">С +7, без пробелов, скобок и прочерков; не более 20 знаков</t>
  </si>
  <si>
    <t xml:space="preserve">ОБРАЗЕЦ ЗАПОЛНЕНИЯ — данные вымышленные, не подавать</t>
  </si>
  <si>
    <t xml:space="preserve">Приложение № 8 к приказу ФНС России от 31.08.2020 № ЕД-7-14/617@
(в ред. приказа ФНС России от 09.01.2024 № ЕД-7-14/4@)</t>
  </si>
  <si>
    <t xml:space="preserve">7 1 3 0    3 0 1 7</t>
  </si>
  <si>
    <t xml:space="preserve">Форма по КНД 1112501     Форма № Р21001</t>
  </si>
  <si>
    <t xml:space="preserve">ИНН</t>
  </si>
  <si>
    <t xml:space="preserve">КПП</t>
  </si>
  <si>
    <t xml:space="preserve">0</t>
  </si>
  <si>
    <t xml:space="preserve">Заявление
о государственной регистрации физического лица
в качестве индивидуального предпринимателя</t>
  </si>
  <si>
    <t xml:space="preserve">Для служебных отметок регистрирующего органа</t>
  </si>
  <si>
    <t xml:space="preserve">1. Фамилия, имя, отчество (при наличии)</t>
  </si>
  <si>
    <t xml:space="preserve">На русском языке (в русской транскрипции для иностранного гражданина и лица без гражданства)</t>
  </si>
  <si>
    <t xml:space="preserve">Фамилия</t>
  </si>
  <si>
    <t xml:space="preserve">Имя</t>
  </si>
  <si>
    <t xml:space="preserve">Отчество
(при наличии)</t>
  </si>
  <si>
    <t xml:space="preserve">С использованием букв латинского алфавита (для иностранного гражданина и лица без гражданства)</t>
  </si>
  <si>
    <t xml:space="preserve">2. ИНН (при наличии)</t>
  </si>
  <si>
    <t xml:space="preserve">1 – мужской      2 – женский</t>
  </si>
  <si>
    <t xml:space="preserve">4. Сведения о рождении</t>
  </si>
  <si>
    <t xml:space="preserve">Дата рождения</t>
  </si>
  <si>
    <t xml:space="preserve">.</t>
  </si>
  <si>
    <t xml:space="preserve">Место рождения</t>
  </si>
  <si>
    <t xml:space="preserve">1 – гражданин Российской Федерации   2 – иностранный гражданин
3 – лицо без гражданства</t>
  </si>
  <si>
    <t xml:space="preserve">Для значения 2 указать код страны гражданства иностранного гражданина¹</t>
  </si>
  <si>
    <t xml:space="preserve">¹ Указывается по Общероссийскому классификатору стран мира (ОК (МК (ИСО 3166) 004-97) 025-2001).</t>
  </si>
  <si>
    <t xml:space="preserve">7 1 3 0    3 0 2 4</t>
  </si>
  <si>
    <t xml:space="preserve">Форма № Р21001</t>
  </si>
  <si>
    <t xml:space="preserve">6. Сведения о документе, удостоверяющем личность</t>
  </si>
  <si>
    <t xml:space="preserve">Вид документа</t>
  </si>
  <si>
    <t xml:space="preserve">(код)</t>
  </si>
  <si>
    <t xml:space="preserve">Серия и номер документа</t>
  </si>
  <si>
    <t xml:space="preserve">Дата выдачи</t>
  </si>
  <si>
    <t xml:space="preserve">Код подразделения</t>
  </si>
  <si>
    <t xml:space="preserve">–</t>
  </si>
  <si>
    <t xml:space="preserve">Кем выдан</t>
  </si>
  <si>
    <t xml:space="preserve">7. Адрес регистрации по месту жительства в Российской Федерации¹</t>
  </si>
  <si>
    <t xml:space="preserve">Субъект Российской Федерации</t>
  </si>
  <si>
    <t xml:space="preserve">Муниципальный район – 1 / городской округ – 2 / внутригородская территория города федерального значения – 3 / муниципальный округ – 4 / федеральная территория – 5</t>
  </si>
  <si>
    <t xml:space="preserve">вид</t>
  </si>
  <si>
    <t xml:space="preserve">наименование</t>
  </si>
  <si>
    <t xml:space="preserve">Городское поселение – 1 / сельское поселение – 2 / межселенная территория в составе муниципального района – 3 / внутригородской район городского округа – 4</t>
  </si>
  <si>
    <t xml:space="preserve">Населенный пункт (город, деревня, село и прочее)</t>
  </si>
  <si>
    <t xml:space="preserve">Элемент планировочной структуры</t>
  </si>
  <si>
    <t xml:space="preserve">тип</t>
  </si>
  <si>
    <t xml:space="preserve">Элемент улично-дорожной сети</t>
  </si>
  <si>
    <t xml:space="preserve">¹ Элементы адреса указываются в соответствии со сведениями, содержащимися в Государственном адресном реестре.</t>
  </si>
  <si>
    <t xml:space="preserve">7 1 3 0    3 0 3 1</t>
  </si>
  <si>
    <t xml:space="preserve">3</t>
  </si>
  <si>
    <t xml:space="preserve">Здание/сооружение</t>
  </si>
  <si>
    <t xml:space="preserve">номер</t>
  </si>
  <si>
    <t xml:space="preserve">Помещение в пределах здания, сооружения (квартира, офис и прочее)</t>
  </si>
  <si>
    <t xml:space="preserve">Помещение в пределах квартиры</t>
  </si>
  <si>
    <t xml:space="preserve">8. Сведения о документе, подтверждающем право иностранного гражданина или лица без гражданства временно или постоянно проживать на территории Российской Федерации</t>
  </si>
  <si>
    <t xml:space="preserve">1 – вид на жительство      2 – разрешение на временное проживание</t>
  </si>
  <si>
    <t xml:space="preserve">Номер документа</t>
  </si>
  <si>
    <t xml:space="preserve">Срок действия</t>
  </si>
  <si>
    <t xml:space="preserve">1 – бессрочно¹</t>
  </si>
  <si>
    <t xml:space="preserve">2 – до</t>
  </si>
  <si>
    <t xml:space="preserve">(дата)</t>
  </si>
  <si>
    <t xml:space="preserve">9. Адрес электронной почты индивидуального предпринимателя</t>
  </si>
  <si>
    <t xml:space="preserve">10. Индивидуальный предприниматель является главой крестьянского (фермерского) хозяйства в соответствии со статьей 23 Гражданского кодекса Российской Федерации</t>
  </si>
  <si>
    <t xml:space="preserve">При необходимости проставить значение 1</t>
  </si>
  <si>
    <t xml:space="preserve">¹ Указывается в отношении вида на жительство.</t>
  </si>
  <si>
    <t xml:space="preserve">7 1 3 0    3 0 4 8</t>
  </si>
  <si>
    <t xml:space="preserve">4</t>
  </si>
  <si>
    <t xml:space="preserve">Лист А заявления</t>
  </si>
  <si>
    <t xml:space="preserve">Сведения о кодах по Общероссийскому классификатору видов экономической деятельности</t>
  </si>
  <si>
    <t xml:space="preserve">1. Код основного вида деятельности¹</t>
  </si>
  <si>
    <t xml:space="preserve">2. Коды дополнительных видов деятельности¹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</si>
  <si>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</si>
  <si>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</si>
  <si>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</si>
  <si>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</si>
  <si>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</si>
  <si>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</si>
  <si>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</si>
  <si>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</si>
  <si>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</si>
  <si>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11</t>
  </si>
  <si>
    <t xml:space="preserve">12</t>
  </si>
  <si>
    <t xml:space="preserve">13</t>
  </si>
  <si>
    <t xml:space="preserve">14</t>
  </si>
  <si>
    <t xml:space="preserve">17</t>
  </si>
  <si>
    <t xml:space="preserve">¹ Указывается не менее четырех цифровых знаков кода по Общероссийскому классификатору видов экономической деятельности ОК 029-2014 (КДЕС Ред. 2).</t>
  </si>
  <si>
    <t xml:space="preserve">7 1 3 0    3 0 5 5</t>
  </si>
  <si>
    <t xml:space="preserve">5</t>
  </si>
  <si>
    <t xml:space="preserve">Лист Б заявления</t>
  </si>
  <si>
    <t xml:space="preserve">1. Заявитель подтверждает, что сведения, содержащиеся в заявлении, достоверны</t>
  </si>
  <si>
    <t xml:space="preserve">Заявителю известно, что в случае представления в регистрирующий орган недостоверных сведений он несет ответственность, установленную законодательством Российской Федерации.</t>
  </si>
  <si>
    <t xml:space="preserve">2. Документы, связанные с предоставлением государственной услуги по государственной регистрации индивидуального предпринимателя,</t>
  </si>
  <si>
    <t xml:space="preserve">направить по указанному ниже адресу электронной почты</t>
  </si>
  <si>
    <t xml:space="preserve">выдать на бумажном носителе</t>
  </si>
  <si>
    <t xml:space="preserve">3. Номер контактного телефона заявителя</t>
  </si>
  <si>
    <t xml:space="preserve">фамилия, имя, отчество (при наличии) заявителя (указываются собственноручно)¹</t>
  </si>
  <si>
    <t xml:space="preserve">подпись заявителя¹</t>
  </si>
  <si>
    <t xml:space="preserve">4. Заявление представлено непосредственно заявителем²</t>
  </si>
  <si>
    <t xml:space="preserve">1 – в регистрирующий орган      2 – в многофункциональный центр</t>
  </si>
  <si>
    <t xml:space="preserve">и подписано им в присутствии должностного лица регистрирующего органа/работника многофункционального центра. Документ, удостоверяющий личность, заявителем представлен.</t>
  </si>
  <si>
    <t xml:space="preserve">должность</t>
  </si>
  <si>
    <t xml:space="preserve">подпись, фамилия и инициалы</t>
  </si>
  <si>
    <t xml:space="preserve">5. Сведения о лице, засвидетельствовавшем подлинность подписи заявителя в нотариальном порядке³</t>
  </si>
  <si>
    <t xml:space="preserve">Лицом, засвидетельствовавшим подлинность подписи заявителя, является</t>
  </si>
  <si>
    <t xml:space="preserve">1 – нотариус;   2 – лицо, замещающее временно отсутствующего нотариуса;   3 – должностное лицо, уполномоченное на совершение нотариального действия</t>
  </si>
  <si>
    <t xml:space="preserve">ИНН лица, засвидетельствовавшего подлинность подписи заявителя</t>
  </si>
  <si>
    <t xml:space="preserve">¹ Фамилия, имя, отчество (при наличии) не указываются, собственноручная подпись не ставится в случае направления документов в регистрирующий орган в форме электронных документов, подписанных усиленной квалифицированной электронной подписью заявителя.</t>
  </si>
  <si>
    <t xml:space="preserve">² Заполняется должностным лицом регистрирующего органа/работником многофункционального центра.</t>
  </si>
  <si>
    <t xml:space="preserve">³ Заполняется лицом, засвидетельствовавшим подлинность подписи заявителя в нотариальном порядке.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</si>
</sst>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000000"/>
      <name val="Arial"/>
      <family val="0"/>
      <charset val="1"/>
    </font>
    <font>
      <sz val="11"/>
      <name val="Courier New"/>
      <family val="0"/>
      <charset val="1"/>
    </font>
    <font>
      <sz val="9"/>
      <color rgb="FF595959"/>
      <name val="Arial"/>
      <family val="0"/>
      <charset val="1"/>
    </font>
    <font>
      <b val="true"/>
      <sz val="8"/>
      <color rgb="FFC00000"/>
      <name val="Arial"/>
      <family val="0"/>
      <charset val="1"/>
    </font>
    <font>
      <sz val="6.5"/>
      <name val="Arial"/>
      <family val="0"/>
      <charset val="1"/>
    </font>
    <font>
      <b val="true"/>
      <sz val="8"/>
      <name val="Arial"/>
      <family val="0"/>
      <charset val="1"/>
    </font>
    <font>
      <sz val="7"/>
      <name val="Arial"/>
      <family val="0"/>
      <charset val="1"/>
    </font>
    <font>
      <sz val="16"/>
      <name val="Courier New"/>
      <family val="0"/>
      <charset val="1"/>
    </font>
    <font>
      <sz val="12"/>
      <name val="Courier New"/>
      <family val="0"/>
      <charset val="1"/>
    </font>
    <font>
      <b val="true"/>
      <sz val="7"/>
      <name val="Arial"/>
      <family val="0"/>
      <charset val="1"/>
    </font>
    <font>
      <sz val="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ashed"/>
      <right style="dashed"/>
      <top style="dashed"/>
      <bottom style="dashed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0"/>
  </cols>
  <sheetData>
    <row r="1" customFormat="false" ht="16.15" hidden="false" customHeight="false" outlineLevel="0" collapsed="false">
      <c r="B1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7.75" hidden="false" customHeight="true" outlineLevel="0" collapsed="false">
      <c r="B6" s="4" t="s">
        <v>3</v>
      </c>
    </row>
    <row r="7" customFormat="false" ht="42" hidden="false" customHeight="true" outlineLevel="0" collapsed="false">
      <c r="B7" s="4" t="s">
        <v>4</v>
      </c>
    </row>
    <row r="9" customFormat="false" ht="15" hidden="false" customHeight="false" outlineLevel="0" collapsed="false">
      <c r="B9" s="3" t="s">
        <v>5</v>
      </c>
    </row>
    <row r="10" customFormat="false" ht="13.5" hidden="false" customHeight="true" outlineLevel="0" collapsed="false">
      <c r="B10" s="4" t="s">
        <v>6</v>
      </c>
    </row>
    <row r="11" customFormat="false" ht="13.5" hidden="false" customHeight="true" outlineLevel="0" collapsed="false">
      <c r="B11" s="4" t="s">
        <v>7</v>
      </c>
    </row>
    <row r="12" customFormat="false" ht="27.75" hidden="false" customHeight="true" outlineLevel="0" collapsed="false">
      <c r="B12" s="4" t="s">
        <v>8</v>
      </c>
    </row>
    <row r="13" customFormat="false" ht="13.5" hidden="false" customHeight="true" outlineLevel="0" collapsed="false">
      <c r="B13" s="4" t="s">
        <v>9</v>
      </c>
    </row>
    <row r="14" customFormat="false" ht="27.75" hidden="false" customHeight="true" outlineLevel="0" collapsed="false">
      <c r="B14" s="4" t="s">
        <v>10</v>
      </c>
    </row>
    <row r="15" customFormat="false" ht="13.5" hidden="false" customHeight="true" outlineLevel="0" collapsed="false">
      <c r="B15" s="4" t="s">
        <v>11</v>
      </c>
    </row>
    <row r="16" customFormat="false" ht="27.75" hidden="false" customHeight="true" outlineLevel="0" collapsed="false">
      <c r="B16" s="4" t="s">
        <v>12</v>
      </c>
    </row>
    <row r="18" customFormat="false" ht="15" hidden="false" customHeight="false" outlineLevel="0" collapsed="false">
      <c r="B18" s="3" t="s">
        <v>13</v>
      </c>
    </row>
    <row r="19" customFormat="false" ht="13.5" hidden="false" customHeight="true" outlineLevel="0" collapsed="false">
      <c r="B19" s="4" t="s">
        <v>14</v>
      </c>
    </row>
    <row r="20" customFormat="false" ht="13.5" hidden="false" customHeight="true" outlineLevel="0" collapsed="false">
      <c r="B20" s="4" t="s">
        <v>15</v>
      </c>
    </row>
    <row r="21" customFormat="false" ht="13.5" hidden="false" customHeight="true" outlineLevel="0" collapsed="false">
      <c r="B21" s="4" t="s">
        <v>16</v>
      </c>
    </row>
    <row r="22" customFormat="false" ht="13.5" hidden="false" customHeight="true" outlineLevel="0" collapsed="false">
      <c r="B22" s="4" t="s">
        <v>17</v>
      </c>
    </row>
    <row r="23" customFormat="false" ht="42" hidden="false" customHeight="true" outlineLevel="0" collapsed="false">
      <c r="B23" s="4" t="s">
        <v>18</v>
      </c>
    </row>
    <row r="24" customFormat="false" ht="13.5" hidden="false" customHeight="true" outlineLevel="0" collapsed="false">
      <c r="B24" s="4" t="s">
        <v>19</v>
      </c>
    </row>
    <row r="25" customFormat="false" ht="13.5" hidden="false" customHeight="true" outlineLevel="0" collapsed="false">
      <c r="B25" s="4" t="s">
        <v>20</v>
      </c>
    </row>
    <row r="26" customFormat="false" ht="27.75" hidden="false" customHeight="true" outlineLevel="0" collapsed="false">
      <c r="B26" s="4" t="s">
        <v>21</v>
      </c>
    </row>
    <row r="27" customFormat="false" ht="27.75" hidden="false" customHeight="true" outlineLevel="0" collapsed="false">
      <c r="B27" s="4" t="s">
        <v>22</v>
      </c>
    </row>
    <row r="28" customFormat="false" ht="42" hidden="false" customHeight="true" outlineLevel="0" collapsed="false">
      <c r="B28" s="4" t="s">
        <v>23</v>
      </c>
    </row>
    <row r="30" customFormat="false" ht="15" hidden="false" customHeight="false" outlineLevel="0" collapsed="false">
      <c r="B30" s="3" t="s">
        <v>24</v>
      </c>
    </row>
    <row r="31" customFormat="false" ht="55.5" hidden="false" customHeight="true" outlineLevel="0" collapsed="false">
      <c r="B31" s="4" t="s">
        <v>25</v>
      </c>
    </row>
    <row r="32" customFormat="false" ht="13.5" hidden="false" customHeight="true" outlineLevel="0" collapsed="false">
      <c r="B32" s="4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52"/>
    <col collapsed="false" customWidth="true" hidden="false" outlineLevel="0" max="3" min="3" style="0" width="42"/>
    <col collapsed="false" customWidth="true" hidden="false" outlineLevel="0" max="4" min="4" style="0" width="58"/>
    <col collapsed="false" customWidth="true" hidden="false" outlineLevel="0" max="5" min="5" style="0" width="34"/>
  </cols>
  <sheetData>
    <row r="1" customFormat="false" ht="16.15" hidden="false" customHeight="false" outlineLevel="0" collapsed="false">
      <c r="A1" s="1" t="s">
        <v>27</v>
      </c>
    </row>
    <row r="2" customFormat="false" ht="37.5" hidden="false" customHeight="true" outlineLevel="0" collapsed="false">
      <c r="A2" s="5" t="s">
        <v>28</v>
      </c>
      <c r="B2" s="5"/>
      <c r="C2" s="5"/>
      <c r="D2" s="5"/>
      <c r="E2" s="5"/>
    </row>
    <row r="4" customFormat="false" ht="15" hidden="false" customHeight="false" outlineLevel="0" collapsed="false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</row>
    <row r="5" customFormat="false" ht="15" hidden="false" customHeight="false" outlineLevel="0" collapsed="false">
      <c r="A5" s="7" t="s">
        <v>34</v>
      </c>
      <c r="B5" s="8" t="s">
        <v>35</v>
      </c>
      <c r="C5" s="9" t="s">
        <v>36</v>
      </c>
      <c r="D5" s="8" t="s">
        <v>37</v>
      </c>
      <c r="E5" s="10" t="s">
        <v>36</v>
      </c>
    </row>
    <row r="6" customFormat="false" ht="15" hidden="false" customHeight="false" outlineLevel="0" collapsed="false">
      <c r="A6" s="7" t="s">
        <v>34</v>
      </c>
      <c r="B6" s="8" t="s">
        <v>38</v>
      </c>
      <c r="C6" s="9" t="s">
        <v>39</v>
      </c>
      <c r="D6" s="8" t="s">
        <v>40</v>
      </c>
      <c r="E6" s="10" t="s">
        <v>39</v>
      </c>
    </row>
    <row r="7" customFormat="false" ht="15" hidden="false" customHeight="false" outlineLevel="0" collapsed="false">
      <c r="A7" s="7" t="s">
        <v>34</v>
      </c>
      <c r="B7" s="8" t="s">
        <v>41</v>
      </c>
      <c r="C7" s="9" t="s">
        <v>42</v>
      </c>
      <c r="D7" s="8" t="s">
        <v>40</v>
      </c>
      <c r="E7" s="10" t="s">
        <v>42</v>
      </c>
    </row>
    <row r="8" customFormat="false" ht="15" hidden="false" customHeight="false" outlineLevel="0" collapsed="false">
      <c r="A8" s="7" t="s">
        <v>34</v>
      </c>
      <c r="B8" s="8" t="s">
        <v>43</v>
      </c>
      <c r="C8" s="9"/>
      <c r="D8" s="8" t="s">
        <v>44</v>
      </c>
      <c r="E8" s="10"/>
    </row>
    <row r="9" customFormat="false" ht="15" hidden="false" customHeight="false" outlineLevel="0" collapsed="false">
      <c r="A9" s="7" t="s">
        <v>34</v>
      </c>
      <c r="B9" s="8" t="s">
        <v>45</v>
      </c>
      <c r="C9" s="9"/>
      <c r="D9" s="8" t="s">
        <v>44</v>
      </c>
      <c r="E9" s="10"/>
    </row>
    <row r="10" customFormat="false" ht="15" hidden="false" customHeight="false" outlineLevel="0" collapsed="false">
      <c r="A10" s="7" t="s">
        <v>34</v>
      </c>
      <c r="B10" s="8" t="s">
        <v>46</v>
      </c>
      <c r="C10" s="9"/>
      <c r="D10" s="8" t="s">
        <v>44</v>
      </c>
      <c r="E10" s="10"/>
    </row>
    <row r="11" customFormat="false" ht="15" hidden="false" customHeight="false" outlineLevel="0" collapsed="false">
      <c r="A11" s="7" t="s">
        <v>34</v>
      </c>
      <c r="B11" s="8" t="s">
        <v>47</v>
      </c>
      <c r="C11" s="9" t="s">
        <v>48</v>
      </c>
      <c r="D11" s="8" t="s">
        <v>49</v>
      </c>
      <c r="E11" s="10" t="s">
        <v>48</v>
      </c>
    </row>
    <row r="12" customFormat="false" ht="15" hidden="false" customHeight="false" outlineLevel="0" collapsed="false">
      <c r="A12" s="7" t="s">
        <v>34</v>
      </c>
      <c r="B12" s="8" t="s">
        <v>50</v>
      </c>
      <c r="C12" s="9" t="s">
        <v>51</v>
      </c>
      <c r="D12" s="8" t="s">
        <v>52</v>
      </c>
      <c r="E12" s="10" t="s">
        <v>51</v>
      </c>
    </row>
    <row r="13" customFormat="false" ht="15" hidden="false" customHeight="false" outlineLevel="0" collapsed="false">
      <c r="A13" s="7" t="s">
        <v>34</v>
      </c>
      <c r="B13" s="8" t="s">
        <v>53</v>
      </c>
      <c r="C13" s="9" t="s">
        <v>54</v>
      </c>
      <c r="D13" s="8" t="s">
        <v>55</v>
      </c>
      <c r="E13" s="10" t="s">
        <v>54</v>
      </c>
    </row>
    <row r="14" customFormat="false" ht="22.35" hidden="false" customHeight="false" outlineLevel="0" collapsed="false">
      <c r="A14" s="7" t="s">
        <v>34</v>
      </c>
      <c r="B14" s="8" t="s">
        <v>56</v>
      </c>
      <c r="C14" s="9" t="s">
        <v>57</v>
      </c>
      <c r="D14" s="8" t="s">
        <v>58</v>
      </c>
      <c r="E14" s="10" t="s">
        <v>57</v>
      </c>
    </row>
    <row r="15" customFormat="false" ht="15" hidden="false" customHeight="false" outlineLevel="0" collapsed="false">
      <c r="A15" s="7" t="s">
        <v>34</v>
      </c>
      <c r="B15" s="8" t="s">
        <v>59</v>
      </c>
      <c r="C15" s="9"/>
      <c r="D15" s="8" t="s">
        <v>60</v>
      </c>
      <c r="E15" s="10"/>
    </row>
    <row r="16" customFormat="false" ht="22.35" hidden="false" customHeight="false" outlineLevel="0" collapsed="false">
      <c r="A16" s="7" t="s">
        <v>34</v>
      </c>
      <c r="B16" s="8" t="s">
        <v>61</v>
      </c>
      <c r="C16" s="9" t="s">
        <v>51</v>
      </c>
      <c r="D16" s="8" t="s">
        <v>62</v>
      </c>
      <c r="E16" s="10" t="s">
        <v>51</v>
      </c>
    </row>
    <row r="17" customFormat="false" ht="15" hidden="false" customHeight="false" outlineLevel="0" collapsed="false">
      <c r="A17" s="7" t="s">
        <v>34</v>
      </c>
      <c r="B17" s="8" t="s">
        <v>63</v>
      </c>
      <c r="C17" s="9"/>
      <c r="D17" s="8" t="s">
        <v>64</v>
      </c>
      <c r="E17" s="10"/>
    </row>
    <row r="18" customFormat="false" ht="15" hidden="false" customHeight="false" outlineLevel="0" collapsed="false">
      <c r="A18" s="7" t="s">
        <v>65</v>
      </c>
      <c r="B18" s="8" t="s">
        <v>66</v>
      </c>
      <c r="C18" s="9" t="s">
        <v>67</v>
      </c>
      <c r="D18" s="8" t="s">
        <v>68</v>
      </c>
      <c r="E18" s="10" t="s">
        <v>67</v>
      </c>
    </row>
    <row r="19" customFormat="false" ht="15" hidden="false" customHeight="false" outlineLevel="0" collapsed="false">
      <c r="A19" s="7" t="s">
        <v>65</v>
      </c>
      <c r="B19" s="8" t="s">
        <v>69</v>
      </c>
      <c r="C19" s="9" t="s">
        <v>70</v>
      </c>
      <c r="D19" s="8" t="s">
        <v>71</v>
      </c>
      <c r="E19" s="10" t="s">
        <v>70</v>
      </c>
    </row>
    <row r="20" customFormat="false" ht="15" hidden="false" customHeight="false" outlineLevel="0" collapsed="false">
      <c r="A20" s="7" t="s">
        <v>65</v>
      </c>
      <c r="B20" s="8" t="s">
        <v>72</v>
      </c>
      <c r="C20" s="9" t="s">
        <v>73</v>
      </c>
      <c r="D20" s="8" t="s">
        <v>74</v>
      </c>
      <c r="E20" s="10" t="s">
        <v>73</v>
      </c>
    </row>
    <row r="21" customFormat="false" ht="15" hidden="false" customHeight="false" outlineLevel="0" collapsed="false">
      <c r="A21" s="7" t="s">
        <v>65</v>
      </c>
      <c r="B21" s="8" t="s">
        <v>75</v>
      </c>
      <c r="C21" s="9" t="s">
        <v>76</v>
      </c>
      <c r="D21" s="8" t="s">
        <v>77</v>
      </c>
      <c r="E21" s="10" t="s">
        <v>76</v>
      </c>
    </row>
    <row r="22" customFormat="false" ht="15" hidden="false" customHeight="false" outlineLevel="0" collapsed="false">
      <c r="A22" s="7" t="s">
        <v>65</v>
      </c>
      <c r="B22" s="8" t="s">
        <v>78</v>
      </c>
      <c r="C22" s="9" t="s">
        <v>79</v>
      </c>
      <c r="D22" s="8" t="s">
        <v>80</v>
      </c>
      <c r="E22" s="10" t="s">
        <v>79</v>
      </c>
    </row>
    <row r="23" customFormat="false" ht="15" hidden="false" customHeight="false" outlineLevel="0" collapsed="false">
      <c r="A23" s="7" t="s">
        <v>65</v>
      </c>
      <c r="B23" s="8" t="s">
        <v>81</v>
      </c>
      <c r="C23" s="9" t="s">
        <v>82</v>
      </c>
      <c r="D23" s="8" t="s">
        <v>60</v>
      </c>
      <c r="E23" s="10" t="s">
        <v>82</v>
      </c>
    </row>
    <row r="24" customFormat="false" ht="15" hidden="false" customHeight="false" outlineLevel="0" collapsed="false">
      <c r="A24" s="7" t="s">
        <v>65</v>
      </c>
      <c r="B24" s="8" t="s">
        <v>83</v>
      </c>
      <c r="C24" s="9" t="s">
        <v>84</v>
      </c>
      <c r="D24" s="8" t="s">
        <v>60</v>
      </c>
      <c r="E24" s="10" t="s">
        <v>84</v>
      </c>
    </row>
    <row r="25" customFormat="false" ht="15" hidden="false" customHeight="false" outlineLevel="0" collapsed="false">
      <c r="A25" s="7" t="s">
        <v>65</v>
      </c>
      <c r="B25" s="8" t="s">
        <v>85</v>
      </c>
      <c r="C25" s="9" t="s">
        <v>86</v>
      </c>
      <c r="D25" s="8" t="s">
        <v>87</v>
      </c>
      <c r="E25" s="10" t="s">
        <v>86</v>
      </c>
    </row>
    <row r="26" customFormat="false" ht="15" hidden="false" customHeight="false" outlineLevel="0" collapsed="false">
      <c r="A26" s="7" t="s">
        <v>65</v>
      </c>
      <c r="B26" s="8" t="s">
        <v>88</v>
      </c>
      <c r="C26" s="9" t="s">
        <v>89</v>
      </c>
      <c r="D26" s="8" t="s">
        <v>90</v>
      </c>
      <c r="E26" s="10" t="s">
        <v>89</v>
      </c>
    </row>
    <row r="27" customFormat="false" ht="15" hidden="false" customHeight="false" outlineLevel="0" collapsed="false">
      <c r="A27" s="7" t="s">
        <v>65</v>
      </c>
      <c r="B27" s="8" t="s">
        <v>91</v>
      </c>
      <c r="C27" s="9" t="s">
        <v>92</v>
      </c>
      <c r="D27" s="8" t="s">
        <v>93</v>
      </c>
      <c r="E27" s="10" t="s">
        <v>92</v>
      </c>
    </row>
    <row r="28" customFormat="false" ht="15" hidden="false" customHeight="false" outlineLevel="0" collapsed="false">
      <c r="A28" s="7" t="s">
        <v>65</v>
      </c>
      <c r="B28" s="8" t="s">
        <v>94</v>
      </c>
      <c r="C28" s="9"/>
      <c r="D28" s="8" t="s">
        <v>95</v>
      </c>
      <c r="E28" s="10"/>
    </row>
    <row r="29" customFormat="false" ht="15" hidden="false" customHeight="false" outlineLevel="0" collapsed="false">
      <c r="A29" s="7" t="s">
        <v>65</v>
      </c>
      <c r="B29" s="8" t="s">
        <v>96</v>
      </c>
      <c r="C29" s="9"/>
      <c r="D29" s="8" t="s">
        <v>60</v>
      </c>
      <c r="E29" s="10"/>
    </row>
    <row r="30" customFormat="false" ht="22.35" hidden="false" customHeight="false" outlineLevel="0" collapsed="false">
      <c r="A30" s="7" t="s">
        <v>65</v>
      </c>
      <c r="B30" s="8" t="s">
        <v>97</v>
      </c>
      <c r="C30" s="9" t="s">
        <v>98</v>
      </c>
      <c r="D30" s="8" t="s">
        <v>99</v>
      </c>
      <c r="E30" s="10" t="s">
        <v>98</v>
      </c>
    </row>
    <row r="31" customFormat="false" ht="15" hidden="false" customHeight="false" outlineLevel="0" collapsed="false">
      <c r="A31" s="7" t="s">
        <v>65</v>
      </c>
      <c r="B31" s="8" t="s">
        <v>100</v>
      </c>
      <c r="C31" s="9" t="s">
        <v>101</v>
      </c>
      <c r="D31" s="8" t="s">
        <v>60</v>
      </c>
      <c r="E31" s="10" t="s">
        <v>101</v>
      </c>
    </row>
    <row r="32" customFormat="false" ht="15" hidden="false" customHeight="false" outlineLevel="0" collapsed="false">
      <c r="A32" s="7" t="s">
        <v>65</v>
      </c>
      <c r="B32" s="8" t="s">
        <v>102</v>
      </c>
      <c r="C32" s="9"/>
      <c r="D32" s="8" t="s">
        <v>103</v>
      </c>
      <c r="E32" s="10"/>
    </row>
    <row r="33" customFormat="false" ht="15" hidden="false" customHeight="false" outlineLevel="0" collapsed="false">
      <c r="A33" s="7" t="s">
        <v>65</v>
      </c>
      <c r="B33" s="8" t="s">
        <v>104</v>
      </c>
      <c r="C33" s="9"/>
      <c r="D33" s="8" t="s">
        <v>60</v>
      </c>
      <c r="E33" s="10"/>
    </row>
    <row r="34" customFormat="false" ht="15" hidden="false" customHeight="false" outlineLevel="0" collapsed="false">
      <c r="A34" s="7" t="s">
        <v>65</v>
      </c>
      <c r="B34" s="8" t="s">
        <v>105</v>
      </c>
      <c r="C34" s="9" t="s">
        <v>106</v>
      </c>
      <c r="D34" s="8" t="s">
        <v>107</v>
      </c>
      <c r="E34" s="10" t="s">
        <v>106</v>
      </c>
    </row>
    <row r="35" customFormat="false" ht="15" hidden="false" customHeight="false" outlineLevel="0" collapsed="false">
      <c r="A35" s="7" t="s">
        <v>65</v>
      </c>
      <c r="B35" s="8" t="s">
        <v>108</v>
      </c>
      <c r="C35" s="9" t="s">
        <v>109</v>
      </c>
      <c r="D35" s="8" t="s">
        <v>60</v>
      </c>
      <c r="E35" s="10" t="s">
        <v>109</v>
      </c>
    </row>
    <row r="36" customFormat="false" ht="15" hidden="false" customHeight="false" outlineLevel="0" collapsed="false">
      <c r="A36" s="7" t="s">
        <v>65</v>
      </c>
      <c r="B36" s="8" t="s">
        <v>110</v>
      </c>
      <c r="C36" s="9"/>
      <c r="D36" s="8" t="s">
        <v>60</v>
      </c>
      <c r="E36" s="10"/>
    </row>
    <row r="37" customFormat="false" ht="15" hidden="false" customHeight="false" outlineLevel="0" collapsed="false">
      <c r="A37" s="7" t="s">
        <v>111</v>
      </c>
      <c r="B37" s="8" t="s">
        <v>112</v>
      </c>
      <c r="C37" s="9" t="s">
        <v>113</v>
      </c>
      <c r="D37" s="8" t="s">
        <v>114</v>
      </c>
      <c r="E37" s="10" t="s">
        <v>113</v>
      </c>
    </row>
    <row r="38" customFormat="false" ht="15" hidden="false" customHeight="false" outlineLevel="0" collapsed="false">
      <c r="A38" s="7" t="s">
        <v>111</v>
      </c>
      <c r="B38" s="8" t="s">
        <v>115</v>
      </c>
      <c r="C38" s="9" t="s">
        <v>116</v>
      </c>
      <c r="D38" s="8" t="s">
        <v>117</v>
      </c>
      <c r="E38" s="10" t="s">
        <v>116</v>
      </c>
    </row>
    <row r="39" customFormat="false" ht="15" hidden="false" customHeight="false" outlineLevel="0" collapsed="false">
      <c r="A39" s="7" t="s">
        <v>111</v>
      </c>
      <c r="B39" s="8" t="s">
        <v>118</v>
      </c>
      <c r="C39" s="9"/>
      <c r="D39" s="8" t="s">
        <v>119</v>
      </c>
      <c r="E39" s="10"/>
    </row>
    <row r="40" customFormat="false" ht="15" hidden="false" customHeight="false" outlineLevel="0" collapsed="false">
      <c r="A40" s="7" t="s">
        <v>111</v>
      </c>
      <c r="B40" s="8" t="s">
        <v>120</v>
      </c>
      <c r="C40" s="9"/>
      <c r="D40" s="8" t="s">
        <v>117</v>
      </c>
      <c r="E40" s="10"/>
    </row>
    <row r="41" customFormat="false" ht="15" hidden="false" customHeight="false" outlineLevel="0" collapsed="false">
      <c r="A41" s="7" t="s">
        <v>111</v>
      </c>
      <c r="B41" s="8" t="s">
        <v>121</v>
      </c>
      <c r="C41" s="9"/>
      <c r="D41" s="8" t="s">
        <v>119</v>
      </c>
      <c r="E41" s="10"/>
    </row>
    <row r="42" customFormat="false" ht="15" hidden="false" customHeight="false" outlineLevel="0" collapsed="false">
      <c r="A42" s="7" t="s">
        <v>111</v>
      </c>
      <c r="B42" s="8" t="s">
        <v>122</v>
      </c>
      <c r="C42" s="9"/>
      <c r="D42" s="8" t="s">
        <v>117</v>
      </c>
      <c r="E42" s="10"/>
    </row>
    <row r="43" customFormat="false" ht="15" hidden="false" customHeight="false" outlineLevel="0" collapsed="false">
      <c r="A43" s="7" t="s">
        <v>111</v>
      </c>
      <c r="B43" s="8" t="s">
        <v>123</v>
      </c>
      <c r="C43" s="9" t="s">
        <v>124</v>
      </c>
      <c r="D43" s="8" t="s">
        <v>125</v>
      </c>
      <c r="E43" s="10" t="s">
        <v>124</v>
      </c>
    </row>
    <row r="44" customFormat="false" ht="15" hidden="false" customHeight="false" outlineLevel="0" collapsed="false">
      <c r="A44" s="7" t="s">
        <v>111</v>
      </c>
      <c r="B44" s="8" t="s">
        <v>126</v>
      </c>
      <c r="C44" s="9" t="s">
        <v>127</v>
      </c>
      <c r="D44" s="8" t="s">
        <v>117</v>
      </c>
      <c r="E44" s="10" t="s">
        <v>127</v>
      </c>
    </row>
    <row r="45" customFormat="false" ht="15" hidden="false" customHeight="false" outlineLevel="0" collapsed="false">
      <c r="A45" s="7" t="s">
        <v>111</v>
      </c>
      <c r="B45" s="8" t="s">
        <v>128</v>
      </c>
      <c r="C45" s="9"/>
      <c r="D45" s="8" t="s">
        <v>129</v>
      </c>
      <c r="E45" s="10"/>
    </row>
    <row r="46" customFormat="false" ht="15" hidden="false" customHeight="false" outlineLevel="0" collapsed="false">
      <c r="A46" s="7" t="s">
        <v>111</v>
      </c>
      <c r="B46" s="8" t="s">
        <v>130</v>
      </c>
      <c r="C46" s="9"/>
      <c r="D46" s="8" t="s">
        <v>117</v>
      </c>
      <c r="E46" s="10"/>
    </row>
    <row r="47" customFormat="false" ht="15" hidden="false" customHeight="false" outlineLevel="0" collapsed="false">
      <c r="A47" s="7" t="s">
        <v>111</v>
      </c>
      <c r="B47" s="8" t="s">
        <v>131</v>
      </c>
      <c r="C47" s="9"/>
      <c r="D47" s="8" t="s">
        <v>132</v>
      </c>
      <c r="E47" s="10"/>
    </row>
    <row r="48" customFormat="false" ht="15" hidden="false" customHeight="false" outlineLevel="0" collapsed="false">
      <c r="A48" s="7" t="s">
        <v>111</v>
      </c>
      <c r="B48" s="8" t="s">
        <v>133</v>
      </c>
      <c r="C48" s="9"/>
      <c r="D48" s="8" t="s">
        <v>134</v>
      </c>
      <c r="E48" s="10"/>
    </row>
    <row r="49" customFormat="false" ht="15" hidden="false" customHeight="false" outlineLevel="0" collapsed="false">
      <c r="A49" s="7" t="s">
        <v>111</v>
      </c>
      <c r="B49" s="8" t="s">
        <v>135</v>
      </c>
      <c r="C49" s="9"/>
      <c r="D49" s="8" t="s">
        <v>74</v>
      </c>
      <c r="E49" s="10"/>
    </row>
    <row r="50" customFormat="false" ht="15" hidden="false" customHeight="false" outlineLevel="0" collapsed="false">
      <c r="A50" s="7" t="s">
        <v>111</v>
      </c>
      <c r="B50" s="8" t="s">
        <v>136</v>
      </c>
      <c r="C50" s="9"/>
      <c r="D50" s="8" t="s">
        <v>60</v>
      </c>
      <c r="E50" s="10"/>
    </row>
    <row r="51" customFormat="false" ht="15" hidden="false" customHeight="false" outlineLevel="0" collapsed="false">
      <c r="A51" s="7" t="s">
        <v>111</v>
      </c>
      <c r="B51" s="8" t="s">
        <v>137</v>
      </c>
      <c r="C51" s="9"/>
      <c r="D51" s="8" t="s">
        <v>60</v>
      </c>
      <c r="E51" s="10"/>
    </row>
    <row r="52" customFormat="false" ht="15" hidden="false" customHeight="false" outlineLevel="0" collapsed="false">
      <c r="A52" s="7" t="s">
        <v>111</v>
      </c>
      <c r="B52" s="8" t="s">
        <v>138</v>
      </c>
      <c r="C52" s="9"/>
      <c r="D52" s="8" t="s">
        <v>139</v>
      </c>
      <c r="E52" s="10"/>
    </row>
    <row r="53" customFormat="false" ht="15" hidden="false" customHeight="false" outlineLevel="0" collapsed="false">
      <c r="A53" s="7" t="s">
        <v>111</v>
      </c>
      <c r="B53" s="8" t="s">
        <v>140</v>
      </c>
      <c r="C53" s="9"/>
      <c r="D53" s="8" t="s">
        <v>74</v>
      </c>
      <c r="E53" s="10"/>
    </row>
    <row r="54" customFormat="false" ht="15" hidden="false" customHeight="false" outlineLevel="0" collapsed="false">
      <c r="A54" s="7" t="s">
        <v>111</v>
      </c>
      <c r="B54" s="8" t="s">
        <v>141</v>
      </c>
      <c r="C54" s="9" t="s">
        <v>142</v>
      </c>
      <c r="D54" s="8" t="s">
        <v>143</v>
      </c>
      <c r="E54" s="10" t="s">
        <v>142</v>
      </c>
    </row>
    <row r="55" customFormat="false" ht="15" hidden="false" customHeight="false" outlineLevel="0" collapsed="false">
      <c r="A55" s="7" t="s">
        <v>111</v>
      </c>
      <c r="B55" s="8" t="s">
        <v>144</v>
      </c>
      <c r="C55" s="9"/>
      <c r="D55" s="8" t="s">
        <v>60</v>
      </c>
      <c r="E55" s="10"/>
    </row>
    <row r="56" customFormat="false" ht="15" hidden="false" customHeight="false" outlineLevel="0" collapsed="false">
      <c r="A56" s="7" t="s">
        <v>111</v>
      </c>
      <c r="B56" s="8" t="s">
        <v>145</v>
      </c>
      <c r="C56" s="9"/>
      <c r="D56" s="8" t="s">
        <v>146</v>
      </c>
      <c r="E56" s="10"/>
    </row>
    <row r="57" customFormat="false" ht="15" hidden="false" customHeight="false" outlineLevel="0" collapsed="false">
      <c r="A57" s="7" t="s">
        <v>147</v>
      </c>
      <c r="B57" s="8" t="s">
        <v>148</v>
      </c>
      <c r="C57" s="9" t="s">
        <v>149</v>
      </c>
      <c r="D57" s="8" t="s">
        <v>150</v>
      </c>
      <c r="E57" s="10" t="s">
        <v>149</v>
      </c>
    </row>
    <row r="58" customFormat="false" ht="15" hidden="false" customHeight="false" outlineLevel="0" collapsed="false">
      <c r="A58" s="7" t="s">
        <v>147</v>
      </c>
      <c r="B58" s="8" t="s">
        <v>151</v>
      </c>
      <c r="C58" s="9" t="s">
        <v>152</v>
      </c>
      <c r="D58" s="8" t="s">
        <v>153</v>
      </c>
      <c r="E58" s="10" t="s">
        <v>152</v>
      </c>
    </row>
    <row r="59" customFormat="false" ht="15" hidden="false" customHeight="false" outlineLevel="0" collapsed="false">
      <c r="A59" s="7" t="s">
        <v>147</v>
      </c>
      <c r="B59" s="8" t="s">
        <v>154</v>
      </c>
      <c r="C59" s="9" t="s">
        <v>155</v>
      </c>
      <c r="D59" s="8" t="s">
        <v>156</v>
      </c>
      <c r="E59" s="10" t="s">
        <v>155</v>
      </c>
    </row>
    <row r="60" customFormat="false" ht="15" hidden="false" customHeight="false" outlineLevel="0" collapsed="false">
      <c r="A60" s="7" t="s">
        <v>147</v>
      </c>
      <c r="B60" s="8" t="s">
        <v>157</v>
      </c>
      <c r="C60" s="9" t="s">
        <v>158</v>
      </c>
      <c r="D60" s="8" t="s">
        <v>156</v>
      </c>
      <c r="E60" s="10" t="s">
        <v>158</v>
      </c>
    </row>
    <row r="61" customFormat="false" ht="15" hidden="false" customHeight="false" outlineLevel="0" collapsed="false">
      <c r="A61" s="7" t="s">
        <v>147</v>
      </c>
      <c r="B61" s="8" t="s">
        <v>159</v>
      </c>
      <c r="C61" s="9" t="s">
        <v>160</v>
      </c>
      <c r="D61" s="8" t="s">
        <v>156</v>
      </c>
      <c r="E61" s="10" t="s">
        <v>160</v>
      </c>
    </row>
    <row r="62" customFormat="false" ht="15" hidden="false" customHeight="false" outlineLevel="0" collapsed="false">
      <c r="A62" s="7" t="s">
        <v>147</v>
      </c>
      <c r="B62" s="8" t="s">
        <v>161</v>
      </c>
      <c r="C62" s="9" t="s">
        <v>162</v>
      </c>
      <c r="D62" s="8" t="s">
        <v>156</v>
      </c>
      <c r="E62" s="10" t="s">
        <v>162</v>
      </c>
    </row>
    <row r="63" customFormat="false" ht="15" hidden="false" customHeight="false" outlineLevel="0" collapsed="false">
      <c r="A63" s="7" t="s">
        <v>147</v>
      </c>
      <c r="B63" s="8" t="s">
        <v>163</v>
      </c>
      <c r="C63" s="9" t="s">
        <v>164</v>
      </c>
      <c r="D63" s="8" t="s">
        <v>156</v>
      </c>
      <c r="E63" s="10" t="s">
        <v>164</v>
      </c>
    </row>
    <row r="64" customFormat="false" ht="15" hidden="false" customHeight="false" outlineLevel="0" collapsed="false">
      <c r="A64" s="7" t="s">
        <v>147</v>
      </c>
      <c r="B64" s="8" t="s">
        <v>165</v>
      </c>
      <c r="C64" s="9" t="s">
        <v>166</v>
      </c>
      <c r="D64" s="8" t="s">
        <v>156</v>
      </c>
      <c r="E64" s="10" t="s">
        <v>166</v>
      </c>
    </row>
    <row r="65" customFormat="false" ht="15" hidden="false" customHeight="false" outlineLevel="0" collapsed="false">
      <c r="A65" s="7" t="s">
        <v>147</v>
      </c>
      <c r="B65" s="8" t="s">
        <v>167</v>
      </c>
      <c r="C65" s="9"/>
      <c r="D65" s="8" t="s">
        <v>156</v>
      </c>
      <c r="E65" s="10"/>
    </row>
    <row r="66" customFormat="false" ht="15" hidden="false" customHeight="false" outlineLevel="0" collapsed="false">
      <c r="A66" s="7" t="s">
        <v>147</v>
      </c>
      <c r="B66" s="8" t="s">
        <v>168</v>
      </c>
      <c r="C66" s="9"/>
      <c r="D66" s="8" t="s">
        <v>156</v>
      </c>
      <c r="E66" s="10"/>
    </row>
    <row r="67" customFormat="false" ht="15" hidden="false" customHeight="false" outlineLevel="0" collapsed="false">
      <c r="A67" s="7" t="s">
        <v>147</v>
      </c>
      <c r="B67" s="8" t="s">
        <v>169</v>
      </c>
      <c r="C67" s="9"/>
      <c r="D67" s="8" t="s">
        <v>156</v>
      </c>
      <c r="E67" s="10"/>
    </row>
    <row r="68" customFormat="false" ht="15" hidden="false" customHeight="false" outlineLevel="0" collapsed="false">
      <c r="A68" s="7" t="s">
        <v>147</v>
      </c>
      <c r="B68" s="8" t="s">
        <v>170</v>
      </c>
      <c r="C68" s="9"/>
      <c r="D68" s="8" t="s">
        <v>156</v>
      </c>
      <c r="E68" s="10"/>
    </row>
    <row r="69" customFormat="false" ht="15" hidden="false" customHeight="false" outlineLevel="0" collapsed="false">
      <c r="A69" s="7" t="s">
        <v>147</v>
      </c>
      <c r="B69" s="8" t="s">
        <v>171</v>
      </c>
      <c r="C69" s="9"/>
      <c r="D69" s="8" t="s">
        <v>156</v>
      </c>
      <c r="E69" s="10"/>
    </row>
    <row r="70" customFormat="false" ht="15" hidden="false" customHeight="false" outlineLevel="0" collapsed="false">
      <c r="A70" s="7" t="s">
        <v>147</v>
      </c>
      <c r="B70" s="8" t="s">
        <v>172</v>
      </c>
      <c r="C70" s="9"/>
      <c r="D70" s="8" t="s">
        <v>156</v>
      </c>
      <c r="E70" s="10"/>
    </row>
    <row r="71" customFormat="false" ht="15" hidden="false" customHeight="false" outlineLevel="0" collapsed="false">
      <c r="A71" s="7" t="s">
        <v>147</v>
      </c>
      <c r="B71" s="8" t="s">
        <v>173</v>
      </c>
      <c r="C71" s="9"/>
      <c r="D71" s="8" t="s">
        <v>156</v>
      </c>
      <c r="E71" s="10"/>
    </row>
    <row r="72" customFormat="false" ht="15" hidden="false" customHeight="false" outlineLevel="0" collapsed="false">
      <c r="A72" s="7" t="s">
        <v>147</v>
      </c>
      <c r="B72" s="8" t="s">
        <v>174</v>
      </c>
      <c r="C72" s="9"/>
      <c r="D72" s="8" t="s">
        <v>156</v>
      </c>
      <c r="E72" s="10"/>
    </row>
    <row r="73" customFormat="false" ht="15" hidden="false" customHeight="false" outlineLevel="0" collapsed="false">
      <c r="A73" s="7" t="s">
        <v>147</v>
      </c>
      <c r="B73" s="8" t="s">
        <v>175</v>
      </c>
      <c r="C73" s="9"/>
      <c r="D73" s="8" t="s">
        <v>156</v>
      </c>
      <c r="E73" s="10"/>
    </row>
    <row r="74" customFormat="false" ht="15" hidden="false" customHeight="false" outlineLevel="0" collapsed="false">
      <c r="A74" s="7" t="s">
        <v>147</v>
      </c>
      <c r="B74" s="8" t="s">
        <v>176</v>
      </c>
      <c r="C74" s="9"/>
      <c r="D74" s="8" t="s">
        <v>156</v>
      </c>
      <c r="E74" s="10"/>
    </row>
    <row r="75" customFormat="false" ht="15" hidden="false" customHeight="false" outlineLevel="0" collapsed="false">
      <c r="A75" s="7" t="s">
        <v>147</v>
      </c>
      <c r="B75" s="8" t="s">
        <v>177</v>
      </c>
      <c r="C75" s="9"/>
      <c r="D75" s="8" t="s">
        <v>156</v>
      </c>
      <c r="E75" s="10"/>
    </row>
    <row r="76" customFormat="false" ht="15" hidden="false" customHeight="false" outlineLevel="0" collapsed="false">
      <c r="A76" s="7" t="s">
        <v>147</v>
      </c>
      <c r="B76" s="8" t="s">
        <v>178</v>
      </c>
      <c r="C76" s="9"/>
      <c r="D76" s="8" t="s">
        <v>156</v>
      </c>
      <c r="E76" s="10"/>
    </row>
    <row r="77" customFormat="false" ht="15" hidden="false" customHeight="false" outlineLevel="0" collapsed="false">
      <c r="A77" s="7" t="s">
        <v>147</v>
      </c>
      <c r="B77" s="8" t="s">
        <v>179</v>
      </c>
      <c r="C77" s="9"/>
      <c r="D77" s="8" t="s">
        <v>156</v>
      </c>
      <c r="E77" s="10"/>
    </row>
    <row r="78" customFormat="false" ht="15" hidden="false" customHeight="false" outlineLevel="0" collapsed="false">
      <c r="A78" s="7" t="s">
        <v>147</v>
      </c>
      <c r="B78" s="8" t="s">
        <v>180</v>
      </c>
      <c r="C78" s="9"/>
      <c r="D78" s="8" t="s">
        <v>156</v>
      </c>
      <c r="E78" s="10"/>
    </row>
    <row r="79" customFormat="false" ht="15" hidden="false" customHeight="false" outlineLevel="0" collapsed="false">
      <c r="A79" s="7" t="s">
        <v>147</v>
      </c>
      <c r="B79" s="8" t="s">
        <v>181</v>
      </c>
      <c r="C79" s="9"/>
      <c r="D79" s="8" t="s">
        <v>156</v>
      </c>
      <c r="E79" s="10"/>
    </row>
    <row r="80" customFormat="false" ht="15" hidden="false" customHeight="false" outlineLevel="0" collapsed="false">
      <c r="A80" s="7" t="s">
        <v>147</v>
      </c>
      <c r="B80" s="8" t="s">
        <v>182</v>
      </c>
      <c r="C80" s="9"/>
      <c r="D80" s="8" t="s">
        <v>156</v>
      </c>
      <c r="E80" s="10"/>
    </row>
    <row r="81" customFormat="false" ht="15" hidden="false" customHeight="false" outlineLevel="0" collapsed="false">
      <c r="A81" s="7" t="s">
        <v>147</v>
      </c>
      <c r="B81" s="8" t="s">
        <v>183</v>
      </c>
      <c r="C81" s="9"/>
      <c r="D81" s="8" t="s">
        <v>156</v>
      </c>
      <c r="E81" s="10"/>
    </row>
    <row r="82" customFormat="false" ht="15" hidden="false" customHeight="false" outlineLevel="0" collapsed="false">
      <c r="A82" s="7" t="s">
        <v>147</v>
      </c>
      <c r="B82" s="8" t="s">
        <v>184</v>
      </c>
      <c r="C82" s="9"/>
      <c r="D82" s="8" t="s">
        <v>156</v>
      </c>
      <c r="E82" s="10"/>
    </row>
    <row r="83" customFormat="false" ht="15" hidden="false" customHeight="false" outlineLevel="0" collapsed="false">
      <c r="A83" s="7" t="s">
        <v>147</v>
      </c>
      <c r="B83" s="8" t="s">
        <v>185</v>
      </c>
      <c r="C83" s="9"/>
      <c r="D83" s="8" t="s">
        <v>156</v>
      </c>
      <c r="E83" s="10"/>
    </row>
    <row r="84" customFormat="false" ht="15" hidden="false" customHeight="false" outlineLevel="0" collapsed="false">
      <c r="A84" s="7" t="s">
        <v>147</v>
      </c>
      <c r="B84" s="8" t="s">
        <v>186</v>
      </c>
      <c r="C84" s="9"/>
      <c r="D84" s="8" t="s">
        <v>156</v>
      </c>
      <c r="E84" s="10"/>
    </row>
    <row r="85" customFormat="false" ht="15" hidden="false" customHeight="false" outlineLevel="0" collapsed="false">
      <c r="A85" s="7" t="s">
        <v>147</v>
      </c>
      <c r="B85" s="8" t="s">
        <v>187</v>
      </c>
      <c r="C85" s="9"/>
      <c r="D85" s="8" t="s">
        <v>156</v>
      </c>
      <c r="E85" s="10"/>
    </row>
    <row r="86" customFormat="false" ht="15" hidden="false" customHeight="false" outlineLevel="0" collapsed="false">
      <c r="A86" s="7" t="s">
        <v>147</v>
      </c>
      <c r="B86" s="8" t="s">
        <v>188</v>
      </c>
      <c r="C86" s="9"/>
      <c r="D86" s="8" t="s">
        <v>156</v>
      </c>
      <c r="E86" s="10"/>
    </row>
    <row r="87" customFormat="false" ht="15" hidden="false" customHeight="false" outlineLevel="0" collapsed="false">
      <c r="A87" s="7" t="s">
        <v>147</v>
      </c>
      <c r="B87" s="8" t="s">
        <v>189</v>
      </c>
      <c r="C87" s="9"/>
      <c r="D87" s="8" t="s">
        <v>156</v>
      </c>
      <c r="E87" s="10"/>
    </row>
    <row r="88" customFormat="false" ht="15" hidden="false" customHeight="false" outlineLevel="0" collapsed="false">
      <c r="A88" s="7" t="s">
        <v>147</v>
      </c>
      <c r="B88" s="8" t="s">
        <v>190</v>
      </c>
      <c r="C88" s="9"/>
      <c r="D88" s="8" t="s">
        <v>156</v>
      </c>
      <c r="E88" s="10"/>
    </row>
    <row r="89" customFormat="false" ht="15" hidden="false" customHeight="false" outlineLevel="0" collapsed="false">
      <c r="A89" s="7" t="s">
        <v>147</v>
      </c>
      <c r="B89" s="8" t="s">
        <v>191</v>
      </c>
      <c r="C89" s="9"/>
      <c r="D89" s="8" t="s">
        <v>156</v>
      </c>
      <c r="E89" s="10"/>
    </row>
    <row r="90" customFormat="false" ht="15" hidden="false" customHeight="false" outlineLevel="0" collapsed="false">
      <c r="A90" s="7" t="s">
        <v>147</v>
      </c>
      <c r="B90" s="8" t="s">
        <v>192</v>
      </c>
      <c r="C90" s="9"/>
      <c r="D90" s="8" t="s">
        <v>156</v>
      </c>
      <c r="E90" s="10"/>
    </row>
    <row r="91" customFormat="false" ht="15" hidden="false" customHeight="false" outlineLevel="0" collapsed="false">
      <c r="A91" s="7" t="s">
        <v>147</v>
      </c>
      <c r="B91" s="8" t="s">
        <v>193</v>
      </c>
      <c r="C91" s="9"/>
      <c r="D91" s="8" t="s">
        <v>156</v>
      </c>
      <c r="E91" s="10"/>
    </row>
    <row r="92" customFormat="false" ht="15" hidden="false" customHeight="false" outlineLevel="0" collapsed="false">
      <c r="A92" s="7" t="s">
        <v>147</v>
      </c>
      <c r="B92" s="8" t="s">
        <v>194</v>
      </c>
      <c r="C92" s="9"/>
      <c r="D92" s="8" t="s">
        <v>156</v>
      </c>
      <c r="E92" s="10"/>
    </row>
    <row r="93" customFormat="false" ht="15" hidden="false" customHeight="false" outlineLevel="0" collapsed="false">
      <c r="A93" s="7" t="s">
        <v>147</v>
      </c>
      <c r="B93" s="8" t="s">
        <v>195</v>
      </c>
      <c r="C93" s="9"/>
      <c r="D93" s="8" t="s">
        <v>156</v>
      </c>
      <c r="E93" s="10"/>
    </row>
    <row r="94" customFormat="false" ht="15" hidden="false" customHeight="false" outlineLevel="0" collapsed="false">
      <c r="A94" s="7" t="s">
        <v>147</v>
      </c>
      <c r="B94" s="8" t="s">
        <v>196</v>
      </c>
      <c r="C94" s="9"/>
      <c r="D94" s="8" t="s">
        <v>156</v>
      </c>
      <c r="E94" s="10"/>
    </row>
    <row r="95" customFormat="false" ht="15" hidden="false" customHeight="false" outlineLevel="0" collapsed="false">
      <c r="A95" s="7" t="s">
        <v>147</v>
      </c>
      <c r="B95" s="8" t="s">
        <v>197</v>
      </c>
      <c r="C95" s="9"/>
      <c r="D95" s="8" t="s">
        <v>156</v>
      </c>
      <c r="E95" s="10"/>
    </row>
    <row r="96" customFormat="false" ht="15" hidden="false" customHeight="false" outlineLevel="0" collapsed="false">
      <c r="A96" s="7" t="s">
        <v>147</v>
      </c>
      <c r="B96" s="8" t="s">
        <v>198</v>
      </c>
      <c r="C96" s="9"/>
      <c r="D96" s="8" t="s">
        <v>156</v>
      </c>
      <c r="E96" s="10"/>
    </row>
    <row r="97" customFormat="false" ht="15" hidden="false" customHeight="false" outlineLevel="0" collapsed="false">
      <c r="A97" s="7" t="s">
        <v>147</v>
      </c>
      <c r="B97" s="8" t="s">
        <v>199</v>
      </c>
      <c r="C97" s="9"/>
      <c r="D97" s="8" t="s">
        <v>156</v>
      </c>
      <c r="E97" s="10"/>
    </row>
    <row r="98" customFormat="false" ht="15" hidden="false" customHeight="false" outlineLevel="0" collapsed="false">
      <c r="A98" s="7" t="s">
        <v>147</v>
      </c>
      <c r="B98" s="8" t="s">
        <v>200</v>
      </c>
      <c r="C98" s="9"/>
      <c r="D98" s="8" t="s">
        <v>156</v>
      </c>
      <c r="E98" s="10"/>
    </row>
    <row r="99" customFormat="false" ht="15" hidden="false" customHeight="false" outlineLevel="0" collapsed="false">
      <c r="A99" s="7" t="s">
        <v>147</v>
      </c>
      <c r="B99" s="8" t="s">
        <v>201</v>
      </c>
      <c r="C99" s="9"/>
      <c r="D99" s="8" t="s">
        <v>156</v>
      </c>
      <c r="E99" s="10"/>
    </row>
    <row r="100" customFormat="false" ht="15" hidden="false" customHeight="false" outlineLevel="0" collapsed="false">
      <c r="A100" s="7" t="s">
        <v>147</v>
      </c>
      <c r="B100" s="8" t="s">
        <v>202</v>
      </c>
      <c r="C100" s="9"/>
      <c r="D100" s="8" t="s">
        <v>156</v>
      </c>
      <c r="E100" s="10"/>
    </row>
    <row r="101" customFormat="false" ht="15" hidden="false" customHeight="false" outlineLevel="0" collapsed="false">
      <c r="A101" s="7" t="s">
        <v>147</v>
      </c>
      <c r="B101" s="8" t="s">
        <v>203</v>
      </c>
      <c r="C101" s="9"/>
      <c r="D101" s="8" t="s">
        <v>156</v>
      </c>
      <c r="E101" s="10"/>
    </row>
    <row r="102" customFormat="false" ht="15" hidden="false" customHeight="false" outlineLevel="0" collapsed="false">
      <c r="A102" s="7" t="s">
        <v>147</v>
      </c>
      <c r="B102" s="8" t="s">
        <v>204</v>
      </c>
      <c r="C102" s="9"/>
      <c r="D102" s="8" t="s">
        <v>156</v>
      </c>
      <c r="E102" s="10"/>
    </row>
    <row r="103" customFormat="false" ht="15" hidden="false" customHeight="false" outlineLevel="0" collapsed="false">
      <c r="A103" s="7" t="s">
        <v>147</v>
      </c>
      <c r="B103" s="8" t="s">
        <v>205</v>
      </c>
      <c r="C103" s="9"/>
      <c r="D103" s="8" t="s">
        <v>156</v>
      </c>
      <c r="E103" s="10"/>
    </row>
    <row r="104" customFormat="false" ht="15" hidden="false" customHeight="false" outlineLevel="0" collapsed="false">
      <c r="A104" s="7" t="s">
        <v>147</v>
      </c>
      <c r="B104" s="8" t="s">
        <v>206</v>
      </c>
      <c r="C104" s="9"/>
      <c r="D104" s="8" t="s">
        <v>156</v>
      </c>
      <c r="E104" s="10"/>
    </row>
    <row r="105" customFormat="false" ht="15" hidden="false" customHeight="false" outlineLevel="0" collapsed="false">
      <c r="A105" s="7" t="s">
        <v>147</v>
      </c>
      <c r="B105" s="8" t="s">
        <v>207</v>
      </c>
      <c r="C105" s="9"/>
      <c r="D105" s="8" t="s">
        <v>156</v>
      </c>
      <c r="E105" s="10"/>
    </row>
    <row r="106" customFormat="false" ht="15" hidden="false" customHeight="false" outlineLevel="0" collapsed="false">
      <c r="A106" s="7" t="s">
        <v>147</v>
      </c>
      <c r="B106" s="8" t="s">
        <v>208</v>
      </c>
      <c r="C106" s="9"/>
      <c r="D106" s="8" t="s">
        <v>156</v>
      </c>
      <c r="E106" s="10"/>
    </row>
    <row r="107" customFormat="false" ht="15" hidden="false" customHeight="false" outlineLevel="0" collapsed="false">
      <c r="A107" s="7" t="s">
        <v>147</v>
      </c>
      <c r="B107" s="8" t="s">
        <v>209</v>
      </c>
      <c r="C107" s="9"/>
      <c r="D107" s="8" t="s">
        <v>156</v>
      </c>
      <c r="E107" s="10"/>
    </row>
    <row r="108" customFormat="false" ht="15" hidden="false" customHeight="false" outlineLevel="0" collapsed="false">
      <c r="A108" s="7" t="s">
        <v>147</v>
      </c>
      <c r="B108" s="8" t="s">
        <v>210</v>
      </c>
      <c r="C108" s="9"/>
      <c r="D108" s="8" t="s">
        <v>156</v>
      </c>
      <c r="E108" s="10"/>
    </row>
    <row r="109" customFormat="false" ht="15" hidden="false" customHeight="false" outlineLevel="0" collapsed="false">
      <c r="A109" s="7" t="s">
        <v>147</v>
      </c>
      <c r="B109" s="8" t="s">
        <v>211</v>
      </c>
      <c r="C109" s="9"/>
      <c r="D109" s="8" t="s">
        <v>156</v>
      </c>
      <c r="E109" s="10"/>
    </row>
    <row r="110" customFormat="false" ht="15" hidden="false" customHeight="false" outlineLevel="0" collapsed="false">
      <c r="A110" s="7" t="s">
        <v>147</v>
      </c>
      <c r="B110" s="8" t="s">
        <v>212</v>
      </c>
      <c r="C110" s="9"/>
      <c r="D110" s="8" t="s">
        <v>156</v>
      </c>
      <c r="E110" s="10"/>
    </row>
    <row r="111" customFormat="false" ht="15" hidden="false" customHeight="false" outlineLevel="0" collapsed="false">
      <c r="A111" s="7" t="s">
        <v>147</v>
      </c>
      <c r="B111" s="8" t="s">
        <v>213</v>
      </c>
      <c r="C111" s="9"/>
      <c r="D111" s="8" t="s">
        <v>156</v>
      </c>
      <c r="E111" s="10"/>
    </row>
    <row r="112" customFormat="false" ht="15" hidden="false" customHeight="false" outlineLevel="0" collapsed="false">
      <c r="A112" s="7" t="s">
        <v>147</v>
      </c>
      <c r="B112" s="8" t="s">
        <v>214</v>
      </c>
      <c r="C112" s="9"/>
      <c r="D112" s="8" t="s">
        <v>156</v>
      </c>
      <c r="E112" s="10"/>
    </row>
    <row r="113" customFormat="false" ht="15" hidden="false" customHeight="false" outlineLevel="0" collapsed="false">
      <c r="A113" s="7" t="s">
        <v>147</v>
      </c>
      <c r="B113" s="8" t="s">
        <v>215</v>
      </c>
      <c r="C113" s="9"/>
      <c r="D113" s="8" t="s">
        <v>156</v>
      </c>
      <c r="E113" s="10"/>
    </row>
    <row r="114" customFormat="false" ht="15" hidden="false" customHeight="false" outlineLevel="0" collapsed="false">
      <c r="A114" s="7" t="s">
        <v>147</v>
      </c>
      <c r="B114" s="8" t="s">
        <v>216</v>
      </c>
      <c r="C114" s="9"/>
      <c r="D114" s="8" t="s">
        <v>156</v>
      </c>
      <c r="E114" s="10"/>
    </row>
    <row r="115" customFormat="false" ht="15" hidden="false" customHeight="false" outlineLevel="0" collapsed="false">
      <c r="A115" s="7" t="s">
        <v>147</v>
      </c>
      <c r="B115" s="8" t="s">
        <v>217</v>
      </c>
      <c r="C115" s="9"/>
      <c r="D115" s="8" t="s">
        <v>156</v>
      </c>
      <c r="E115" s="10"/>
    </row>
    <row r="116" customFormat="false" ht="15" hidden="false" customHeight="false" outlineLevel="0" collapsed="false">
      <c r="A116" s="7" t="s">
        <v>147</v>
      </c>
      <c r="B116" s="8" t="s">
        <v>218</v>
      </c>
      <c r="C116" s="9"/>
      <c r="D116" s="8" t="s">
        <v>156</v>
      </c>
      <c r="E116" s="10"/>
    </row>
    <row r="117" customFormat="false" ht="15" hidden="false" customHeight="false" outlineLevel="0" collapsed="false">
      <c r="A117" s="7" t="s">
        <v>147</v>
      </c>
      <c r="B117" s="8" t="s">
        <v>219</v>
      </c>
      <c r="C117" s="9"/>
      <c r="D117" s="8" t="s">
        <v>156</v>
      </c>
      <c r="E117" s="10"/>
    </row>
    <row r="118" customFormat="false" ht="15" hidden="false" customHeight="false" outlineLevel="0" collapsed="false">
      <c r="A118" s="7" t="s">
        <v>147</v>
      </c>
      <c r="B118" s="8" t="s">
        <v>220</v>
      </c>
      <c r="C118" s="9"/>
      <c r="D118" s="8" t="s">
        <v>156</v>
      </c>
      <c r="E118" s="10"/>
    </row>
    <row r="119" customFormat="false" ht="15" hidden="false" customHeight="false" outlineLevel="0" collapsed="false">
      <c r="A119" s="7" t="s">
        <v>147</v>
      </c>
      <c r="B119" s="8" t="s">
        <v>221</v>
      </c>
      <c r="C119" s="9"/>
      <c r="D119" s="8" t="s">
        <v>156</v>
      </c>
      <c r="E119" s="10"/>
    </row>
    <row r="120" customFormat="false" ht="15" hidden="false" customHeight="false" outlineLevel="0" collapsed="false">
      <c r="A120" s="7" t="s">
        <v>147</v>
      </c>
      <c r="B120" s="8" t="s">
        <v>222</v>
      </c>
      <c r="C120" s="9"/>
      <c r="D120" s="8" t="s">
        <v>156</v>
      </c>
      <c r="E120" s="10"/>
    </row>
    <row r="121" customFormat="false" ht="15" hidden="false" customHeight="false" outlineLevel="0" collapsed="false">
      <c r="A121" s="7" t="s">
        <v>147</v>
      </c>
      <c r="B121" s="8" t="s">
        <v>223</v>
      </c>
      <c r="C121" s="9"/>
      <c r="D121" s="8" t="s">
        <v>156</v>
      </c>
      <c r="E121" s="10"/>
    </row>
    <row r="122" customFormat="false" ht="15" hidden="false" customHeight="false" outlineLevel="0" collapsed="false">
      <c r="A122" s="7" t="s">
        <v>147</v>
      </c>
      <c r="B122" s="8" t="s">
        <v>224</v>
      </c>
      <c r="C122" s="9"/>
      <c r="D122" s="8" t="s">
        <v>156</v>
      </c>
      <c r="E122" s="10"/>
    </row>
    <row r="123" customFormat="false" ht="15" hidden="false" customHeight="false" outlineLevel="0" collapsed="false">
      <c r="A123" s="7" t="s">
        <v>147</v>
      </c>
      <c r="B123" s="8" t="s">
        <v>225</v>
      </c>
      <c r="C123" s="9"/>
      <c r="D123" s="8" t="s">
        <v>156</v>
      </c>
      <c r="E123" s="10"/>
    </row>
    <row r="124" customFormat="false" ht="15" hidden="false" customHeight="false" outlineLevel="0" collapsed="false">
      <c r="A124" s="7" t="s">
        <v>147</v>
      </c>
      <c r="B124" s="8" t="s">
        <v>226</v>
      </c>
      <c r="C124" s="9"/>
      <c r="D124" s="8" t="s">
        <v>156</v>
      </c>
      <c r="E124" s="10"/>
    </row>
    <row r="125" customFormat="false" ht="15" hidden="false" customHeight="false" outlineLevel="0" collapsed="false">
      <c r="A125" s="7" t="s">
        <v>147</v>
      </c>
      <c r="B125" s="8" t="s">
        <v>227</v>
      </c>
      <c r="C125" s="9"/>
      <c r="D125" s="8" t="s">
        <v>156</v>
      </c>
      <c r="E125" s="10"/>
    </row>
    <row r="126" customFormat="false" ht="15" hidden="false" customHeight="false" outlineLevel="0" collapsed="false">
      <c r="A126" s="7" t="s">
        <v>228</v>
      </c>
      <c r="B126" s="8" t="s">
        <v>229</v>
      </c>
      <c r="C126" s="9" t="s">
        <v>142</v>
      </c>
      <c r="D126" s="8" t="s">
        <v>230</v>
      </c>
      <c r="E126" s="10" t="s">
        <v>142</v>
      </c>
    </row>
    <row r="127" customFormat="false" ht="15" hidden="false" customHeight="false" outlineLevel="0" collapsed="false">
      <c r="A127" s="7" t="s">
        <v>228</v>
      </c>
      <c r="B127" s="8" t="s">
        <v>231</v>
      </c>
      <c r="C127" s="9"/>
      <c r="D127" s="8" t="s">
        <v>60</v>
      </c>
      <c r="E127" s="10"/>
    </row>
    <row r="128" customFormat="false" ht="15" hidden="false" customHeight="false" outlineLevel="0" collapsed="false">
      <c r="A128" s="7" t="s">
        <v>228</v>
      </c>
      <c r="B128" s="8" t="s">
        <v>232</v>
      </c>
      <c r="C128" s="9"/>
      <c r="D128" s="8" t="s">
        <v>146</v>
      </c>
      <c r="E128" s="10"/>
    </row>
    <row r="129" customFormat="false" ht="15" hidden="false" customHeight="false" outlineLevel="0" collapsed="false">
      <c r="A129" s="7" t="s">
        <v>228</v>
      </c>
      <c r="B129" s="8" t="s">
        <v>233</v>
      </c>
      <c r="C129" s="9" t="s">
        <v>234</v>
      </c>
      <c r="D129" s="8" t="s">
        <v>235</v>
      </c>
      <c r="E129" s="10" t="s">
        <v>234</v>
      </c>
    </row>
  </sheetData>
  <mergeCells count="1"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43" min="2" style="0" width="2"/>
  </cols>
  <sheetData>
    <row r="1" customFormat="false" ht="15" hidden="false" customHeight="false" outlineLevel="0" collapsed="false">
      <c r="B1" s="11" t="s">
        <v>236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customFormat="false" ht="18.75" hidden="false" customHeight="true" outlineLevel="0" collapsed="false">
      <c r="B2" s="12" t="s">
        <v>237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customFormat="false" ht="19.5" hidden="false" customHeight="true" outlineLevel="0" collapsed="false">
      <c r="B3" s="13" t="s">
        <v>238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V3" s="14" t="s">
        <v>239</v>
      </c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customFormat="false" ht="19.5" hidden="false" customHeight="true" outlineLevel="0" collapsed="false">
      <c r="B4" s="15" t="s">
        <v>240</v>
      </c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S4" s="15" t="s">
        <v>241</v>
      </c>
      <c r="T4" s="15"/>
      <c r="U4" s="15"/>
      <c r="V4" s="16"/>
      <c r="W4" s="16"/>
      <c r="X4" s="16"/>
      <c r="Y4" s="16"/>
      <c r="Z4" s="16"/>
      <c r="AA4" s="16"/>
      <c r="AB4" s="16"/>
      <c r="AC4" s="16"/>
      <c r="AD4" s="16"/>
      <c r="AH4" s="15" t="s">
        <v>29</v>
      </c>
      <c r="AI4" s="15"/>
      <c r="AJ4" s="15"/>
      <c r="AK4" s="16" t="s">
        <v>242</v>
      </c>
      <c r="AL4" s="16" t="s">
        <v>242</v>
      </c>
      <c r="AM4" s="16" t="s">
        <v>51</v>
      </c>
    </row>
    <row r="5" customFormat="false" ht="8.25" hidden="false" customHeight="true" outlineLevel="0" collapsed="false"/>
    <row r="6" customFormat="false" ht="40.5" hidden="false" customHeight="true" outlineLevel="0" collapsed="false">
      <c r="B6" s="17" t="s">
        <v>243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customFormat="false" ht="5.25" hidden="false" customHeight="true" outlineLevel="0" collapsed="false"/>
    <row r="8" customFormat="false" ht="39" hidden="false" customHeight="true" outlineLevel="0" collapsed="false">
      <c r="B8" s="18" t="s">
        <v>244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</row>
    <row r="9" customFormat="false" ht="8.25" hidden="false" customHeight="true" outlineLevel="0" collapsed="false"/>
    <row r="10" customFormat="false" ht="12" hidden="false" customHeight="true" outlineLevel="0" collapsed="false">
      <c r="B10" s="19" t="s">
        <v>245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</row>
    <row r="11" customFormat="false" ht="10.5" hidden="false" customHeight="true" outlineLevel="0" collapsed="false">
      <c r="B11" s="20" t="s">
        <v>246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</row>
    <row r="12" customFormat="false" ht="2.25" hidden="false" customHeight="true" outlineLevel="0" collapsed="false"/>
    <row r="13" customFormat="false" ht="19.5" hidden="false" customHeight="true" outlineLevel="0" collapsed="false">
      <c r="B13" s="15" t="s">
        <v>247</v>
      </c>
      <c r="C13" s="15"/>
      <c r="D13" s="15"/>
      <c r="E13" s="15"/>
      <c r="F13" s="15"/>
      <c r="G13" s="15"/>
      <c r="H13" s="15"/>
      <c r="I13" s="15"/>
      <c r="J13" s="16" t="str">
        <f aca="false">UPPER(MID('Ввод данных'!$C$5,1,1))</f>
        <v>И</v>
      </c>
      <c r="K13" s="16" t="str">
        <f aca="false">UPPER(MID('Ввод данных'!$C$5,2,1))</f>
        <v>В</v>
      </c>
      <c r="L13" s="16" t="str">
        <f aca="false">UPPER(MID('Ввод данных'!$C$5,3,1))</f>
        <v>А</v>
      </c>
      <c r="M13" s="16" t="str">
        <f aca="false">UPPER(MID('Ввод данных'!$C$5,4,1))</f>
        <v>Н</v>
      </c>
      <c r="N13" s="16" t="str">
        <f aca="false">UPPER(MID('Ввод данных'!$C$5,5,1))</f>
        <v>О</v>
      </c>
      <c r="O13" s="16" t="str">
        <f aca="false">UPPER(MID('Ввод данных'!$C$5,6,1))</f>
        <v>В</v>
      </c>
      <c r="P13" s="16" t="str">
        <f aca="false">UPPER(MID('Ввод данных'!$C$5,7,1))</f>
        <v/>
      </c>
      <c r="Q13" s="16" t="str">
        <f aca="false">UPPER(MID('Ввод данных'!$C$5,8,1))</f>
        <v/>
      </c>
      <c r="R13" s="16" t="str">
        <f aca="false">UPPER(MID('Ввод данных'!$C$5,9,1))</f>
        <v/>
      </c>
      <c r="S13" s="16" t="str">
        <f aca="false">UPPER(MID('Ввод данных'!$C$5,10,1))</f>
        <v/>
      </c>
      <c r="T13" s="16" t="str">
        <f aca="false">UPPER(MID('Ввод данных'!$C$5,11,1))</f>
        <v/>
      </c>
      <c r="U13" s="16" t="str">
        <f aca="false">UPPER(MID('Ввод данных'!$C$5,12,1))</f>
        <v/>
      </c>
      <c r="V13" s="16" t="str">
        <f aca="false">UPPER(MID('Ввод данных'!$C$5,13,1))</f>
        <v/>
      </c>
      <c r="W13" s="16" t="str">
        <f aca="false">UPPER(MID('Ввод данных'!$C$5,14,1))</f>
        <v/>
      </c>
      <c r="X13" s="16" t="str">
        <f aca="false">UPPER(MID('Ввод данных'!$C$5,15,1))</f>
        <v/>
      </c>
      <c r="Y13" s="16" t="str">
        <f aca="false">UPPER(MID('Ввод данных'!$C$5,16,1))</f>
        <v/>
      </c>
      <c r="Z13" s="16" t="str">
        <f aca="false">UPPER(MID('Ввод данных'!$C$5,17,1))</f>
        <v/>
      </c>
      <c r="AA13" s="16" t="str">
        <f aca="false">UPPER(MID('Ввод данных'!$C$5,18,1))</f>
        <v/>
      </c>
      <c r="AB13" s="16" t="str">
        <f aca="false">UPPER(MID('Ввод данных'!$C$5,19,1))</f>
        <v/>
      </c>
      <c r="AC13" s="16" t="str">
        <f aca="false">UPPER(MID('Ввод данных'!$C$5,20,1))</f>
        <v/>
      </c>
      <c r="AD13" s="16" t="str">
        <f aca="false">UPPER(MID('Ввод данных'!$C$5,21,1))</f>
        <v/>
      </c>
      <c r="AE13" s="16" t="str">
        <f aca="false">UPPER(MID('Ввод данных'!$C$5,22,1))</f>
        <v/>
      </c>
      <c r="AF13" s="16" t="str">
        <f aca="false">UPPER(MID('Ввод данных'!$C$5,23,1))</f>
        <v/>
      </c>
      <c r="AG13" s="16" t="str">
        <f aca="false">UPPER(MID('Ввод данных'!$C$5,24,1))</f>
        <v/>
      </c>
      <c r="AH13" s="16" t="str">
        <f aca="false">UPPER(MID('Ввод данных'!$C$5,25,1))</f>
        <v/>
      </c>
      <c r="AI13" s="16" t="str">
        <f aca="false">UPPER(MID('Ввод данных'!$C$5,26,1))</f>
        <v/>
      </c>
      <c r="AJ13" s="16" t="str">
        <f aca="false">UPPER(MID('Ввод данных'!$C$5,27,1))</f>
        <v/>
      </c>
      <c r="AK13" s="16" t="str">
        <f aca="false">UPPER(MID('Ввод данных'!$C$5,28,1))</f>
        <v/>
      </c>
      <c r="AL13" s="16" t="str">
        <f aca="false">UPPER(MID('Ввод данных'!$C$5,29,1))</f>
        <v/>
      </c>
      <c r="AM13" s="16" t="str">
        <f aca="false">UPPER(MID('Ввод данных'!$C$5,30,1))</f>
        <v/>
      </c>
      <c r="AN13" s="16" t="str">
        <f aca="false">UPPER(MID('Ввод данных'!$C$5,31,1))</f>
        <v/>
      </c>
      <c r="AO13" s="16" t="str">
        <f aca="false">UPPER(MID('Ввод данных'!$C$5,32,1))</f>
        <v/>
      </c>
      <c r="AP13" s="16" t="str">
        <f aca="false">UPPER(MID('Ввод данных'!$C$5,33,1))</f>
        <v/>
      </c>
      <c r="AQ13" s="16" t="str">
        <f aca="false">UPPER(MID('Ввод данных'!$C$5,34,1))</f>
        <v/>
      </c>
    </row>
    <row r="14" customFormat="false" ht="3.75" hidden="false" customHeight="true" outlineLevel="0" collapsed="false"/>
    <row r="15" customFormat="false" ht="19.5" hidden="false" customHeight="true" outlineLevel="0" collapsed="false">
      <c r="B15" s="15" t="s">
        <v>248</v>
      </c>
      <c r="C15" s="15"/>
      <c r="D15" s="15"/>
      <c r="E15" s="15"/>
      <c r="F15" s="15"/>
      <c r="G15" s="15"/>
      <c r="H15" s="15"/>
      <c r="I15" s="15"/>
      <c r="J15" s="16" t="str">
        <f aca="false">UPPER(MID('Ввод данных'!$C$6,1,1))</f>
        <v>П</v>
      </c>
      <c r="K15" s="16" t="str">
        <f aca="false">UPPER(MID('Ввод данных'!$C$6,2,1))</f>
        <v>Е</v>
      </c>
      <c r="L15" s="16" t="str">
        <f aca="false">UPPER(MID('Ввод данных'!$C$6,3,1))</f>
        <v>Т</v>
      </c>
      <c r="M15" s="16" t="str">
        <f aca="false">UPPER(MID('Ввод данных'!$C$6,4,1))</f>
        <v>Р</v>
      </c>
      <c r="N15" s="16" t="str">
        <f aca="false">UPPER(MID('Ввод данных'!$C$6,5,1))</f>
        <v/>
      </c>
      <c r="O15" s="16" t="str">
        <f aca="false">UPPER(MID('Ввод данных'!$C$6,6,1))</f>
        <v/>
      </c>
      <c r="P15" s="16" t="str">
        <f aca="false">UPPER(MID('Ввод данных'!$C$6,7,1))</f>
        <v/>
      </c>
      <c r="Q15" s="16" t="str">
        <f aca="false">UPPER(MID('Ввод данных'!$C$6,8,1))</f>
        <v/>
      </c>
      <c r="R15" s="16" t="str">
        <f aca="false">UPPER(MID('Ввод данных'!$C$6,9,1))</f>
        <v/>
      </c>
      <c r="S15" s="16" t="str">
        <f aca="false">UPPER(MID('Ввод данных'!$C$6,10,1))</f>
        <v/>
      </c>
      <c r="T15" s="16" t="str">
        <f aca="false">UPPER(MID('Ввод данных'!$C$6,11,1))</f>
        <v/>
      </c>
      <c r="U15" s="16" t="str">
        <f aca="false">UPPER(MID('Ввод данных'!$C$6,12,1))</f>
        <v/>
      </c>
      <c r="V15" s="16" t="str">
        <f aca="false">UPPER(MID('Ввод данных'!$C$6,13,1))</f>
        <v/>
      </c>
      <c r="W15" s="16" t="str">
        <f aca="false">UPPER(MID('Ввод данных'!$C$6,14,1))</f>
        <v/>
      </c>
      <c r="X15" s="16" t="str">
        <f aca="false">UPPER(MID('Ввод данных'!$C$6,15,1))</f>
        <v/>
      </c>
      <c r="Y15" s="16" t="str">
        <f aca="false">UPPER(MID('Ввод данных'!$C$6,16,1))</f>
        <v/>
      </c>
      <c r="Z15" s="16" t="str">
        <f aca="false">UPPER(MID('Ввод данных'!$C$6,17,1))</f>
        <v/>
      </c>
      <c r="AA15" s="16" t="str">
        <f aca="false">UPPER(MID('Ввод данных'!$C$6,18,1))</f>
        <v/>
      </c>
      <c r="AB15" s="16" t="str">
        <f aca="false">UPPER(MID('Ввод данных'!$C$6,19,1))</f>
        <v/>
      </c>
      <c r="AC15" s="16" t="str">
        <f aca="false">UPPER(MID('Ввод данных'!$C$6,20,1))</f>
        <v/>
      </c>
      <c r="AD15" s="16" t="str">
        <f aca="false">UPPER(MID('Ввод данных'!$C$6,21,1))</f>
        <v/>
      </c>
      <c r="AE15" s="16" t="str">
        <f aca="false">UPPER(MID('Ввод данных'!$C$6,22,1))</f>
        <v/>
      </c>
      <c r="AF15" s="16" t="str">
        <f aca="false">UPPER(MID('Ввод данных'!$C$6,23,1))</f>
        <v/>
      </c>
      <c r="AG15" s="16" t="str">
        <f aca="false">UPPER(MID('Ввод данных'!$C$6,24,1))</f>
        <v/>
      </c>
      <c r="AH15" s="16" t="str">
        <f aca="false">UPPER(MID('Ввод данных'!$C$6,25,1))</f>
        <v/>
      </c>
      <c r="AI15" s="16" t="str">
        <f aca="false">UPPER(MID('Ввод данных'!$C$6,26,1))</f>
        <v/>
      </c>
      <c r="AJ15" s="16" t="str">
        <f aca="false">UPPER(MID('Ввод данных'!$C$6,27,1))</f>
        <v/>
      </c>
      <c r="AK15" s="16" t="str">
        <f aca="false">UPPER(MID('Ввод данных'!$C$6,28,1))</f>
        <v/>
      </c>
      <c r="AL15" s="16" t="str">
        <f aca="false">UPPER(MID('Ввод данных'!$C$6,29,1))</f>
        <v/>
      </c>
      <c r="AM15" s="16" t="str">
        <f aca="false">UPPER(MID('Ввод данных'!$C$6,30,1))</f>
        <v/>
      </c>
      <c r="AN15" s="16" t="str">
        <f aca="false">UPPER(MID('Ввод данных'!$C$6,31,1))</f>
        <v/>
      </c>
      <c r="AO15" s="16" t="str">
        <f aca="false">UPPER(MID('Ввод данных'!$C$6,32,1))</f>
        <v/>
      </c>
      <c r="AP15" s="16" t="str">
        <f aca="false">UPPER(MID('Ввод данных'!$C$6,33,1))</f>
        <v/>
      </c>
      <c r="AQ15" s="16" t="str">
        <f aca="false">UPPER(MID('Ввод данных'!$C$6,34,1))</f>
        <v/>
      </c>
    </row>
    <row r="16" customFormat="false" ht="3.75" hidden="false" customHeight="true" outlineLevel="0" collapsed="false"/>
    <row r="17" customFormat="false" ht="19.5" hidden="false" customHeight="true" outlineLevel="0" collapsed="false">
      <c r="B17" s="15" t="s">
        <v>249</v>
      </c>
      <c r="C17" s="15"/>
      <c r="D17" s="15"/>
      <c r="E17" s="15"/>
      <c r="F17" s="15"/>
      <c r="G17" s="15"/>
      <c r="H17" s="15"/>
      <c r="I17" s="15"/>
      <c r="J17" s="16" t="str">
        <f aca="false">UPPER(MID('Ввод данных'!$C$7,1,1))</f>
        <v>С</v>
      </c>
      <c r="K17" s="16" t="str">
        <f aca="false">UPPER(MID('Ввод данных'!$C$7,2,1))</f>
        <v>Е</v>
      </c>
      <c r="L17" s="16" t="str">
        <f aca="false">UPPER(MID('Ввод данных'!$C$7,3,1))</f>
        <v>Р</v>
      </c>
      <c r="M17" s="16" t="str">
        <f aca="false">UPPER(MID('Ввод данных'!$C$7,4,1))</f>
        <v>Г</v>
      </c>
      <c r="N17" s="16" t="str">
        <f aca="false">UPPER(MID('Ввод данных'!$C$7,5,1))</f>
        <v>Е</v>
      </c>
      <c r="O17" s="16" t="str">
        <f aca="false">UPPER(MID('Ввод данных'!$C$7,6,1))</f>
        <v>Е</v>
      </c>
      <c r="P17" s="16" t="str">
        <f aca="false">UPPER(MID('Ввод данных'!$C$7,7,1))</f>
        <v>В</v>
      </c>
      <c r="Q17" s="16" t="str">
        <f aca="false">UPPER(MID('Ввод данных'!$C$7,8,1))</f>
        <v>И</v>
      </c>
      <c r="R17" s="16" t="str">
        <f aca="false">UPPER(MID('Ввод данных'!$C$7,9,1))</f>
        <v>Ч</v>
      </c>
      <c r="S17" s="16" t="str">
        <f aca="false">UPPER(MID('Ввод данных'!$C$7,10,1))</f>
        <v/>
      </c>
      <c r="T17" s="16" t="str">
        <f aca="false">UPPER(MID('Ввод данных'!$C$7,11,1))</f>
        <v/>
      </c>
      <c r="U17" s="16" t="str">
        <f aca="false">UPPER(MID('Ввод данных'!$C$7,12,1))</f>
        <v/>
      </c>
      <c r="V17" s="16" t="str">
        <f aca="false">UPPER(MID('Ввод данных'!$C$7,13,1))</f>
        <v/>
      </c>
      <c r="W17" s="16" t="str">
        <f aca="false">UPPER(MID('Ввод данных'!$C$7,14,1))</f>
        <v/>
      </c>
      <c r="X17" s="16" t="str">
        <f aca="false">UPPER(MID('Ввод данных'!$C$7,15,1))</f>
        <v/>
      </c>
      <c r="Y17" s="16" t="str">
        <f aca="false">UPPER(MID('Ввод данных'!$C$7,16,1))</f>
        <v/>
      </c>
      <c r="Z17" s="16" t="str">
        <f aca="false">UPPER(MID('Ввод данных'!$C$7,17,1))</f>
        <v/>
      </c>
      <c r="AA17" s="16" t="str">
        <f aca="false">UPPER(MID('Ввод данных'!$C$7,18,1))</f>
        <v/>
      </c>
      <c r="AB17" s="16" t="str">
        <f aca="false">UPPER(MID('Ввод данных'!$C$7,19,1))</f>
        <v/>
      </c>
      <c r="AC17" s="16" t="str">
        <f aca="false">UPPER(MID('Ввод данных'!$C$7,20,1))</f>
        <v/>
      </c>
      <c r="AD17" s="16" t="str">
        <f aca="false">UPPER(MID('Ввод данных'!$C$7,21,1))</f>
        <v/>
      </c>
      <c r="AE17" s="16" t="str">
        <f aca="false">UPPER(MID('Ввод данных'!$C$7,22,1))</f>
        <v/>
      </c>
      <c r="AF17" s="16" t="str">
        <f aca="false">UPPER(MID('Ввод данных'!$C$7,23,1))</f>
        <v/>
      </c>
      <c r="AG17" s="16" t="str">
        <f aca="false">UPPER(MID('Ввод данных'!$C$7,24,1))</f>
        <v/>
      </c>
      <c r="AH17" s="16" t="str">
        <f aca="false">UPPER(MID('Ввод данных'!$C$7,25,1))</f>
        <v/>
      </c>
      <c r="AI17" s="16" t="str">
        <f aca="false">UPPER(MID('Ввод данных'!$C$7,26,1))</f>
        <v/>
      </c>
      <c r="AJ17" s="16" t="str">
        <f aca="false">UPPER(MID('Ввод данных'!$C$7,27,1))</f>
        <v/>
      </c>
      <c r="AK17" s="16" t="str">
        <f aca="false">UPPER(MID('Ввод данных'!$C$7,28,1))</f>
        <v/>
      </c>
      <c r="AL17" s="16" t="str">
        <f aca="false">UPPER(MID('Ввод данных'!$C$7,29,1))</f>
        <v/>
      </c>
      <c r="AM17" s="16" t="str">
        <f aca="false">UPPER(MID('Ввод данных'!$C$7,30,1))</f>
        <v/>
      </c>
      <c r="AN17" s="16" t="str">
        <f aca="false">UPPER(MID('Ввод данных'!$C$7,31,1))</f>
        <v/>
      </c>
      <c r="AO17" s="16" t="str">
        <f aca="false">UPPER(MID('Ввод данных'!$C$7,32,1))</f>
        <v/>
      </c>
      <c r="AP17" s="16" t="str">
        <f aca="false">UPPER(MID('Ввод данных'!$C$7,33,1))</f>
        <v/>
      </c>
      <c r="AQ17" s="16" t="str">
        <f aca="false">UPPER(MID('Ввод данных'!$C$7,34,1))</f>
        <v/>
      </c>
    </row>
    <row r="18" customFormat="false" ht="5.25" hidden="false" customHeight="true" outlineLevel="0" collapsed="false"/>
    <row r="19" customFormat="false" ht="10.5" hidden="false" customHeight="true" outlineLevel="0" collapsed="false">
      <c r="B19" s="20" t="s">
        <v>250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</row>
    <row r="20" customFormat="false" ht="2.25" hidden="false" customHeight="true" outlineLevel="0" collapsed="false"/>
    <row r="21" customFormat="false" ht="19.5" hidden="false" customHeight="true" outlineLevel="0" collapsed="false">
      <c r="B21" s="15" t="s">
        <v>247</v>
      </c>
      <c r="C21" s="15"/>
      <c r="D21" s="15"/>
      <c r="E21" s="15"/>
      <c r="F21" s="15"/>
      <c r="G21" s="15"/>
      <c r="H21" s="15"/>
      <c r="I21" s="15"/>
      <c r="J21" s="16" t="str">
        <f aca="false">UPPER(MID('Ввод данных'!$C$8,1,1))</f>
        <v/>
      </c>
      <c r="K21" s="16" t="str">
        <f aca="false">UPPER(MID('Ввод данных'!$C$8,2,1))</f>
        <v/>
      </c>
      <c r="L21" s="16" t="str">
        <f aca="false">UPPER(MID('Ввод данных'!$C$8,3,1))</f>
        <v/>
      </c>
      <c r="M21" s="16" t="str">
        <f aca="false">UPPER(MID('Ввод данных'!$C$8,4,1))</f>
        <v/>
      </c>
      <c r="N21" s="16" t="str">
        <f aca="false">UPPER(MID('Ввод данных'!$C$8,5,1))</f>
        <v/>
      </c>
      <c r="O21" s="16" t="str">
        <f aca="false">UPPER(MID('Ввод данных'!$C$8,6,1))</f>
        <v/>
      </c>
      <c r="P21" s="16" t="str">
        <f aca="false">UPPER(MID('Ввод данных'!$C$8,7,1))</f>
        <v/>
      </c>
      <c r="Q21" s="16" t="str">
        <f aca="false">UPPER(MID('Ввод данных'!$C$8,8,1))</f>
        <v/>
      </c>
      <c r="R21" s="16" t="str">
        <f aca="false">UPPER(MID('Ввод данных'!$C$8,9,1))</f>
        <v/>
      </c>
      <c r="S21" s="16" t="str">
        <f aca="false">UPPER(MID('Ввод данных'!$C$8,10,1))</f>
        <v/>
      </c>
      <c r="T21" s="16" t="str">
        <f aca="false">UPPER(MID('Ввод данных'!$C$8,11,1))</f>
        <v/>
      </c>
      <c r="U21" s="16" t="str">
        <f aca="false">UPPER(MID('Ввод данных'!$C$8,12,1))</f>
        <v/>
      </c>
      <c r="V21" s="16" t="str">
        <f aca="false">UPPER(MID('Ввод данных'!$C$8,13,1))</f>
        <v/>
      </c>
      <c r="W21" s="16" t="str">
        <f aca="false">UPPER(MID('Ввод данных'!$C$8,14,1))</f>
        <v/>
      </c>
      <c r="X21" s="16" t="str">
        <f aca="false">UPPER(MID('Ввод данных'!$C$8,15,1))</f>
        <v/>
      </c>
      <c r="Y21" s="16" t="str">
        <f aca="false">UPPER(MID('Ввод данных'!$C$8,16,1))</f>
        <v/>
      </c>
      <c r="Z21" s="16" t="str">
        <f aca="false">UPPER(MID('Ввод данных'!$C$8,17,1))</f>
        <v/>
      </c>
      <c r="AA21" s="16" t="str">
        <f aca="false">UPPER(MID('Ввод данных'!$C$8,18,1))</f>
        <v/>
      </c>
      <c r="AB21" s="16" t="str">
        <f aca="false">UPPER(MID('Ввод данных'!$C$8,19,1))</f>
        <v/>
      </c>
      <c r="AC21" s="16" t="str">
        <f aca="false">UPPER(MID('Ввод данных'!$C$8,20,1))</f>
        <v/>
      </c>
      <c r="AD21" s="16" t="str">
        <f aca="false">UPPER(MID('Ввод данных'!$C$8,21,1))</f>
        <v/>
      </c>
      <c r="AE21" s="16" t="str">
        <f aca="false">UPPER(MID('Ввод данных'!$C$8,22,1))</f>
        <v/>
      </c>
      <c r="AF21" s="16" t="str">
        <f aca="false">UPPER(MID('Ввод данных'!$C$8,23,1))</f>
        <v/>
      </c>
      <c r="AG21" s="16" t="str">
        <f aca="false">UPPER(MID('Ввод данных'!$C$8,24,1))</f>
        <v/>
      </c>
      <c r="AH21" s="16" t="str">
        <f aca="false">UPPER(MID('Ввод данных'!$C$8,25,1))</f>
        <v/>
      </c>
      <c r="AI21" s="16" t="str">
        <f aca="false">UPPER(MID('Ввод данных'!$C$8,26,1))</f>
        <v/>
      </c>
      <c r="AJ21" s="16" t="str">
        <f aca="false">UPPER(MID('Ввод данных'!$C$8,27,1))</f>
        <v/>
      </c>
      <c r="AK21" s="16" t="str">
        <f aca="false">UPPER(MID('Ввод данных'!$C$8,28,1))</f>
        <v/>
      </c>
      <c r="AL21" s="16" t="str">
        <f aca="false">UPPER(MID('Ввод данных'!$C$8,29,1))</f>
        <v/>
      </c>
      <c r="AM21" s="16" t="str">
        <f aca="false">UPPER(MID('Ввод данных'!$C$8,30,1))</f>
        <v/>
      </c>
      <c r="AN21" s="16" t="str">
        <f aca="false">UPPER(MID('Ввод данных'!$C$8,31,1))</f>
        <v/>
      </c>
      <c r="AO21" s="16" t="str">
        <f aca="false">UPPER(MID('Ввод данных'!$C$8,32,1))</f>
        <v/>
      </c>
      <c r="AP21" s="16" t="str">
        <f aca="false">UPPER(MID('Ввод данных'!$C$8,33,1))</f>
        <v/>
      </c>
      <c r="AQ21" s="16" t="str">
        <f aca="false">UPPER(MID('Ввод данных'!$C$8,34,1))</f>
        <v/>
      </c>
    </row>
    <row r="22" customFormat="false" ht="3.75" hidden="false" customHeight="true" outlineLevel="0" collapsed="false"/>
    <row r="23" customFormat="false" ht="19.5" hidden="false" customHeight="true" outlineLevel="0" collapsed="false">
      <c r="B23" s="15" t="s">
        <v>248</v>
      </c>
      <c r="C23" s="15"/>
      <c r="D23" s="15"/>
      <c r="E23" s="15"/>
      <c r="F23" s="15"/>
      <c r="G23" s="15"/>
      <c r="H23" s="15"/>
      <c r="I23" s="15"/>
      <c r="J23" s="16" t="str">
        <f aca="false">UPPER(MID('Ввод данных'!$C$9,1,1))</f>
        <v/>
      </c>
      <c r="K23" s="16" t="str">
        <f aca="false">UPPER(MID('Ввод данных'!$C$9,2,1))</f>
        <v/>
      </c>
      <c r="L23" s="16" t="str">
        <f aca="false">UPPER(MID('Ввод данных'!$C$9,3,1))</f>
        <v/>
      </c>
      <c r="M23" s="16" t="str">
        <f aca="false">UPPER(MID('Ввод данных'!$C$9,4,1))</f>
        <v/>
      </c>
      <c r="N23" s="16" t="str">
        <f aca="false">UPPER(MID('Ввод данных'!$C$9,5,1))</f>
        <v/>
      </c>
      <c r="O23" s="16" t="str">
        <f aca="false">UPPER(MID('Ввод данных'!$C$9,6,1))</f>
        <v/>
      </c>
      <c r="P23" s="16" t="str">
        <f aca="false">UPPER(MID('Ввод данных'!$C$9,7,1))</f>
        <v/>
      </c>
      <c r="Q23" s="16" t="str">
        <f aca="false">UPPER(MID('Ввод данных'!$C$9,8,1))</f>
        <v/>
      </c>
      <c r="R23" s="16" t="str">
        <f aca="false">UPPER(MID('Ввод данных'!$C$9,9,1))</f>
        <v/>
      </c>
      <c r="S23" s="16" t="str">
        <f aca="false">UPPER(MID('Ввод данных'!$C$9,10,1))</f>
        <v/>
      </c>
      <c r="T23" s="16" t="str">
        <f aca="false">UPPER(MID('Ввод данных'!$C$9,11,1))</f>
        <v/>
      </c>
      <c r="U23" s="16" t="str">
        <f aca="false">UPPER(MID('Ввод данных'!$C$9,12,1))</f>
        <v/>
      </c>
      <c r="V23" s="16" t="str">
        <f aca="false">UPPER(MID('Ввод данных'!$C$9,13,1))</f>
        <v/>
      </c>
      <c r="W23" s="16" t="str">
        <f aca="false">UPPER(MID('Ввод данных'!$C$9,14,1))</f>
        <v/>
      </c>
      <c r="X23" s="16" t="str">
        <f aca="false">UPPER(MID('Ввод данных'!$C$9,15,1))</f>
        <v/>
      </c>
      <c r="Y23" s="16" t="str">
        <f aca="false">UPPER(MID('Ввод данных'!$C$9,16,1))</f>
        <v/>
      </c>
      <c r="Z23" s="16" t="str">
        <f aca="false">UPPER(MID('Ввод данных'!$C$9,17,1))</f>
        <v/>
      </c>
      <c r="AA23" s="16" t="str">
        <f aca="false">UPPER(MID('Ввод данных'!$C$9,18,1))</f>
        <v/>
      </c>
      <c r="AB23" s="16" t="str">
        <f aca="false">UPPER(MID('Ввод данных'!$C$9,19,1))</f>
        <v/>
      </c>
      <c r="AC23" s="16" t="str">
        <f aca="false">UPPER(MID('Ввод данных'!$C$9,20,1))</f>
        <v/>
      </c>
      <c r="AD23" s="16" t="str">
        <f aca="false">UPPER(MID('Ввод данных'!$C$9,21,1))</f>
        <v/>
      </c>
      <c r="AE23" s="16" t="str">
        <f aca="false">UPPER(MID('Ввод данных'!$C$9,22,1))</f>
        <v/>
      </c>
      <c r="AF23" s="16" t="str">
        <f aca="false">UPPER(MID('Ввод данных'!$C$9,23,1))</f>
        <v/>
      </c>
      <c r="AG23" s="16" t="str">
        <f aca="false">UPPER(MID('Ввод данных'!$C$9,24,1))</f>
        <v/>
      </c>
      <c r="AH23" s="16" t="str">
        <f aca="false">UPPER(MID('Ввод данных'!$C$9,25,1))</f>
        <v/>
      </c>
      <c r="AI23" s="16" t="str">
        <f aca="false">UPPER(MID('Ввод данных'!$C$9,26,1))</f>
        <v/>
      </c>
      <c r="AJ23" s="16" t="str">
        <f aca="false">UPPER(MID('Ввод данных'!$C$9,27,1))</f>
        <v/>
      </c>
      <c r="AK23" s="16" t="str">
        <f aca="false">UPPER(MID('Ввод данных'!$C$9,28,1))</f>
        <v/>
      </c>
      <c r="AL23" s="16" t="str">
        <f aca="false">UPPER(MID('Ввод данных'!$C$9,29,1))</f>
        <v/>
      </c>
      <c r="AM23" s="16" t="str">
        <f aca="false">UPPER(MID('Ввод данных'!$C$9,30,1))</f>
        <v/>
      </c>
      <c r="AN23" s="16" t="str">
        <f aca="false">UPPER(MID('Ввод данных'!$C$9,31,1))</f>
        <v/>
      </c>
      <c r="AO23" s="16" t="str">
        <f aca="false">UPPER(MID('Ввод данных'!$C$9,32,1))</f>
        <v/>
      </c>
      <c r="AP23" s="16" t="str">
        <f aca="false">UPPER(MID('Ввод данных'!$C$9,33,1))</f>
        <v/>
      </c>
      <c r="AQ23" s="16" t="str">
        <f aca="false">UPPER(MID('Ввод данных'!$C$9,34,1))</f>
        <v/>
      </c>
    </row>
    <row r="24" customFormat="false" ht="3.75" hidden="false" customHeight="true" outlineLevel="0" collapsed="false"/>
    <row r="25" customFormat="false" ht="19.5" hidden="false" customHeight="true" outlineLevel="0" collapsed="false">
      <c r="B25" s="15" t="s">
        <v>249</v>
      </c>
      <c r="C25" s="15"/>
      <c r="D25" s="15"/>
      <c r="E25" s="15"/>
      <c r="F25" s="15"/>
      <c r="G25" s="15"/>
      <c r="H25" s="15"/>
      <c r="I25" s="15"/>
      <c r="J25" s="16" t="str">
        <f aca="false">UPPER(MID('Ввод данных'!$C$10,1,1))</f>
        <v/>
      </c>
      <c r="K25" s="16" t="str">
        <f aca="false">UPPER(MID('Ввод данных'!$C$10,2,1))</f>
        <v/>
      </c>
      <c r="L25" s="16" t="str">
        <f aca="false">UPPER(MID('Ввод данных'!$C$10,3,1))</f>
        <v/>
      </c>
      <c r="M25" s="16" t="str">
        <f aca="false">UPPER(MID('Ввод данных'!$C$10,4,1))</f>
        <v/>
      </c>
      <c r="N25" s="16" t="str">
        <f aca="false">UPPER(MID('Ввод данных'!$C$10,5,1))</f>
        <v/>
      </c>
      <c r="O25" s="16" t="str">
        <f aca="false">UPPER(MID('Ввод данных'!$C$10,6,1))</f>
        <v/>
      </c>
      <c r="P25" s="16" t="str">
        <f aca="false">UPPER(MID('Ввод данных'!$C$10,7,1))</f>
        <v/>
      </c>
      <c r="Q25" s="16" t="str">
        <f aca="false">UPPER(MID('Ввод данных'!$C$10,8,1))</f>
        <v/>
      </c>
      <c r="R25" s="16" t="str">
        <f aca="false">UPPER(MID('Ввод данных'!$C$10,9,1))</f>
        <v/>
      </c>
      <c r="S25" s="16" t="str">
        <f aca="false">UPPER(MID('Ввод данных'!$C$10,10,1))</f>
        <v/>
      </c>
      <c r="T25" s="16" t="str">
        <f aca="false">UPPER(MID('Ввод данных'!$C$10,11,1))</f>
        <v/>
      </c>
      <c r="U25" s="16" t="str">
        <f aca="false">UPPER(MID('Ввод данных'!$C$10,12,1))</f>
        <v/>
      </c>
      <c r="V25" s="16" t="str">
        <f aca="false">UPPER(MID('Ввод данных'!$C$10,13,1))</f>
        <v/>
      </c>
      <c r="W25" s="16" t="str">
        <f aca="false">UPPER(MID('Ввод данных'!$C$10,14,1))</f>
        <v/>
      </c>
      <c r="X25" s="16" t="str">
        <f aca="false">UPPER(MID('Ввод данных'!$C$10,15,1))</f>
        <v/>
      </c>
      <c r="Y25" s="16" t="str">
        <f aca="false">UPPER(MID('Ввод данных'!$C$10,16,1))</f>
        <v/>
      </c>
      <c r="Z25" s="16" t="str">
        <f aca="false">UPPER(MID('Ввод данных'!$C$10,17,1))</f>
        <v/>
      </c>
      <c r="AA25" s="16" t="str">
        <f aca="false">UPPER(MID('Ввод данных'!$C$10,18,1))</f>
        <v/>
      </c>
      <c r="AB25" s="16" t="str">
        <f aca="false">UPPER(MID('Ввод данных'!$C$10,19,1))</f>
        <v/>
      </c>
      <c r="AC25" s="16" t="str">
        <f aca="false">UPPER(MID('Ввод данных'!$C$10,20,1))</f>
        <v/>
      </c>
      <c r="AD25" s="16" t="str">
        <f aca="false">UPPER(MID('Ввод данных'!$C$10,21,1))</f>
        <v/>
      </c>
      <c r="AE25" s="16" t="str">
        <f aca="false">UPPER(MID('Ввод данных'!$C$10,22,1))</f>
        <v/>
      </c>
      <c r="AF25" s="16" t="str">
        <f aca="false">UPPER(MID('Ввод данных'!$C$10,23,1))</f>
        <v/>
      </c>
      <c r="AG25" s="16" t="str">
        <f aca="false">UPPER(MID('Ввод данных'!$C$10,24,1))</f>
        <v/>
      </c>
      <c r="AH25" s="16" t="str">
        <f aca="false">UPPER(MID('Ввод данных'!$C$10,25,1))</f>
        <v/>
      </c>
      <c r="AI25" s="16" t="str">
        <f aca="false">UPPER(MID('Ввод данных'!$C$10,26,1))</f>
        <v/>
      </c>
      <c r="AJ25" s="16" t="str">
        <f aca="false">UPPER(MID('Ввод данных'!$C$10,27,1))</f>
        <v/>
      </c>
      <c r="AK25" s="16" t="str">
        <f aca="false">UPPER(MID('Ввод данных'!$C$10,28,1))</f>
        <v/>
      </c>
      <c r="AL25" s="16" t="str">
        <f aca="false">UPPER(MID('Ввод данных'!$C$10,29,1))</f>
        <v/>
      </c>
      <c r="AM25" s="16" t="str">
        <f aca="false">UPPER(MID('Ввод данных'!$C$10,30,1))</f>
        <v/>
      </c>
      <c r="AN25" s="16" t="str">
        <f aca="false">UPPER(MID('Ввод данных'!$C$10,31,1))</f>
        <v/>
      </c>
      <c r="AO25" s="16" t="str">
        <f aca="false">UPPER(MID('Ввод данных'!$C$10,32,1))</f>
        <v/>
      </c>
      <c r="AP25" s="16" t="str">
        <f aca="false">UPPER(MID('Ввод данных'!$C$10,33,1))</f>
        <v/>
      </c>
      <c r="AQ25" s="16" t="str">
        <f aca="false">UPPER(MID('Ввод данных'!$C$10,34,1))</f>
        <v/>
      </c>
    </row>
    <row r="26" customFormat="false" ht="8.25" hidden="false" customHeight="true" outlineLevel="0" collapsed="false"/>
    <row r="27" customFormat="false" ht="19.5" hidden="false" customHeight="true" outlineLevel="0" collapsed="false">
      <c r="B27" s="21" t="s">
        <v>251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16" t="str">
        <f aca="false">UPPER(MID('Ввод данных'!$C$11,1,1))</f>
        <v>1</v>
      </c>
      <c r="O27" s="16" t="str">
        <f aca="false">UPPER(MID('Ввод данных'!$C$11,2,1))</f>
        <v>6</v>
      </c>
      <c r="P27" s="16" t="str">
        <f aca="false">UPPER(MID('Ввод данных'!$C$11,3,1))</f>
        <v>5</v>
      </c>
      <c r="Q27" s="16" t="str">
        <f aca="false">UPPER(MID('Ввод данных'!$C$11,4,1))</f>
        <v>5</v>
      </c>
      <c r="R27" s="16" t="str">
        <f aca="false">UPPER(MID('Ввод данных'!$C$11,5,1))</f>
        <v>0</v>
      </c>
      <c r="S27" s="16" t="str">
        <f aca="false">UPPER(MID('Ввод данных'!$C$11,6,1))</f>
        <v>1</v>
      </c>
      <c r="T27" s="16" t="str">
        <f aca="false">UPPER(MID('Ввод данных'!$C$11,7,1))</f>
        <v>2</v>
      </c>
      <c r="U27" s="16" t="str">
        <f aca="false">UPPER(MID('Ввод данных'!$C$11,8,1))</f>
        <v>3</v>
      </c>
      <c r="V27" s="16" t="str">
        <f aca="false">UPPER(MID('Ввод данных'!$C$11,9,1))</f>
        <v>4</v>
      </c>
      <c r="W27" s="16" t="str">
        <f aca="false">UPPER(MID('Ввод данных'!$C$11,10,1))</f>
        <v>5</v>
      </c>
      <c r="X27" s="16" t="str">
        <f aca="false">UPPER(MID('Ввод данных'!$C$11,11,1))</f>
        <v>1</v>
      </c>
      <c r="Y27" s="16" t="str">
        <f aca="false">UPPER(MID('Ввод данных'!$C$11,12,1))</f>
        <v>4</v>
      </c>
    </row>
    <row r="28" customFormat="false" ht="8.25" hidden="false" customHeight="true" outlineLevel="0" collapsed="false"/>
    <row r="29" customFormat="false" ht="19.5" hidden="false" customHeight="true" outlineLevel="0" collapsed="false">
      <c r="B29" s="21" t="s">
        <v>50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16" t="str">
        <f aca="false">UPPER(MID('Ввод данных'!$C$12,1,1))</f>
        <v>1</v>
      </c>
      <c r="P29" s="15" t="s">
        <v>252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customFormat="false" ht="8.25" hidden="false" customHeight="true" outlineLevel="0" collapsed="false"/>
    <row r="31" customFormat="false" ht="12" hidden="false" customHeight="true" outlineLevel="0" collapsed="false">
      <c r="B31" s="19" t="s">
        <v>253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customFormat="false" ht="2.25" hidden="false" customHeight="true" outlineLevel="0" collapsed="false"/>
    <row r="33" customFormat="false" ht="19.5" hidden="false" customHeight="true" outlineLevel="0" collapsed="false">
      <c r="B33" s="15" t="s">
        <v>254</v>
      </c>
      <c r="C33" s="15"/>
      <c r="D33" s="15"/>
      <c r="E33" s="15"/>
      <c r="F33" s="15"/>
      <c r="G33" s="15"/>
      <c r="H33" s="15"/>
      <c r="I33" s="15"/>
      <c r="J33" s="16" t="str">
        <f aca="false">UPPER(MID('Ввод данных'!$C$13,1,1))</f>
        <v>1</v>
      </c>
      <c r="K33" s="16" t="str">
        <f aca="false">UPPER(MID('Ввод данных'!$C$13,2,1))</f>
        <v>4</v>
      </c>
      <c r="L33" s="22" t="s">
        <v>255</v>
      </c>
      <c r="M33" s="16" t="str">
        <f aca="false">UPPER(MID('Ввод данных'!$C$13,4,1))</f>
        <v>0</v>
      </c>
      <c r="N33" s="16" t="str">
        <f aca="false">UPPER(MID('Ввод данных'!$C$13,5,1))</f>
        <v>5</v>
      </c>
      <c r="O33" s="22" t="s">
        <v>255</v>
      </c>
      <c r="P33" s="16" t="str">
        <f aca="false">UPPER(MID('Ввод данных'!$C$13,7,1))</f>
        <v>1</v>
      </c>
      <c r="Q33" s="16" t="str">
        <f aca="false">UPPER(MID('Ввод данных'!$C$13,8,1))</f>
        <v>9</v>
      </c>
      <c r="R33" s="16" t="str">
        <f aca="false">UPPER(MID('Ввод данных'!$C$13,9,1))</f>
        <v>9</v>
      </c>
      <c r="S33" s="16" t="str">
        <f aca="false">UPPER(MID('Ввод данных'!$C$13,10,1))</f>
        <v>0</v>
      </c>
    </row>
    <row r="34" customFormat="false" ht="2.25" hidden="false" customHeight="true" outlineLevel="0" collapsed="false"/>
    <row r="35" customFormat="false" ht="10.5" hidden="false" customHeight="true" outlineLevel="0" collapsed="false">
      <c r="B35" s="20" t="s">
        <v>256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</row>
    <row r="36" customFormat="false" ht="2.25" hidden="false" customHeight="true" outlineLevel="0" collapsed="false"/>
    <row r="37" customFormat="false" ht="19.5" hidden="false" customHeight="true" outlineLevel="0" collapsed="false">
      <c r="B37" s="16" t="str">
        <f aca="false">UPPER(MID('Ввод данных'!$C$14,1,1))</f>
        <v>Г</v>
      </c>
      <c r="C37" s="16" t="str">
        <f aca="false">UPPER(MID('Ввод данных'!$C$14,2,1))</f>
        <v>О</v>
      </c>
      <c r="D37" s="16" t="str">
        <f aca="false">UPPER(MID('Ввод данных'!$C$14,3,1))</f>
        <v>Р</v>
      </c>
      <c r="E37" s="16" t="str">
        <f aca="false">UPPER(MID('Ввод данных'!$C$14,4,1))</f>
        <v>.</v>
      </c>
      <c r="F37" s="16" t="str">
        <f aca="false">UPPER(MID('Ввод данных'!$C$14,5,1))</f>
        <v> </v>
      </c>
      <c r="G37" s="16" t="str">
        <f aca="false">UPPER(MID('Ввод данных'!$C$14,6,1))</f>
        <v>К</v>
      </c>
      <c r="H37" s="16" t="str">
        <f aca="false">UPPER(MID('Ввод данных'!$C$14,7,1))</f>
        <v>А</v>
      </c>
      <c r="I37" s="16" t="str">
        <f aca="false">UPPER(MID('Ввод данных'!$C$14,8,1))</f>
        <v>З</v>
      </c>
      <c r="J37" s="16" t="str">
        <f aca="false">UPPER(MID('Ввод данных'!$C$14,9,1))</f>
        <v>А</v>
      </c>
      <c r="K37" s="16" t="str">
        <f aca="false">UPPER(MID('Ввод данных'!$C$14,10,1))</f>
        <v>Н</v>
      </c>
      <c r="L37" s="16" t="str">
        <f aca="false">UPPER(MID('Ввод данных'!$C$14,11,1))</f>
        <v>Ь</v>
      </c>
      <c r="M37" s="16" t="str">
        <f aca="false">UPPER(MID('Ввод данных'!$C$14,12,1))</f>
        <v/>
      </c>
      <c r="N37" s="16" t="str">
        <f aca="false">UPPER(MID('Ввод данных'!$C$14,13,1))</f>
        <v/>
      </c>
      <c r="O37" s="16" t="str">
        <f aca="false">UPPER(MID('Ввод данных'!$C$14,14,1))</f>
        <v/>
      </c>
      <c r="P37" s="16" t="str">
        <f aca="false">UPPER(MID('Ввод данных'!$C$14,15,1))</f>
        <v/>
      </c>
      <c r="Q37" s="16" t="str">
        <f aca="false">UPPER(MID('Ввод данных'!$C$14,16,1))</f>
        <v/>
      </c>
      <c r="R37" s="16" t="str">
        <f aca="false">UPPER(MID('Ввод данных'!$C$14,17,1))</f>
        <v/>
      </c>
      <c r="S37" s="16" t="str">
        <f aca="false">UPPER(MID('Ввод данных'!$C$14,18,1))</f>
        <v/>
      </c>
      <c r="T37" s="16" t="str">
        <f aca="false">UPPER(MID('Ввод данных'!$C$14,19,1))</f>
        <v/>
      </c>
      <c r="U37" s="16" t="str">
        <f aca="false">UPPER(MID('Ввод данных'!$C$14,20,1))</f>
        <v/>
      </c>
      <c r="V37" s="16" t="str">
        <f aca="false">UPPER(MID('Ввод данных'!$C$14,21,1))</f>
        <v/>
      </c>
      <c r="W37" s="16" t="str">
        <f aca="false">UPPER(MID('Ввод данных'!$C$14,22,1))</f>
        <v/>
      </c>
      <c r="X37" s="16" t="str">
        <f aca="false">UPPER(MID('Ввод данных'!$C$14,23,1))</f>
        <v/>
      </c>
      <c r="Y37" s="16" t="str">
        <f aca="false">UPPER(MID('Ввод данных'!$C$14,24,1))</f>
        <v/>
      </c>
      <c r="Z37" s="16" t="str">
        <f aca="false">UPPER(MID('Ввод данных'!$C$14,25,1))</f>
        <v/>
      </c>
      <c r="AA37" s="16" t="str">
        <f aca="false">UPPER(MID('Ввод данных'!$C$14,26,1))</f>
        <v/>
      </c>
      <c r="AB37" s="16" t="str">
        <f aca="false">UPPER(MID('Ввод данных'!$C$14,27,1))</f>
        <v/>
      </c>
      <c r="AC37" s="16" t="str">
        <f aca="false">UPPER(MID('Ввод данных'!$C$14,28,1))</f>
        <v/>
      </c>
      <c r="AD37" s="16" t="str">
        <f aca="false">UPPER(MID('Ввод данных'!$C$14,29,1))</f>
        <v/>
      </c>
      <c r="AE37" s="16" t="str">
        <f aca="false">UPPER(MID('Ввод данных'!$C$14,30,1))</f>
        <v/>
      </c>
      <c r="AF37" s="16" t="str">
        <f aca="false">UPPER(MID('Ввод данных'!$C$14,31,1))</f>
        <v/>
      </c>
      <c r="AG37" s="16" t="str">
        <f aca="false">UPPER(MID('Ввод данных'!$C$14,32,1))</f>
        <v/>
      </c>
      <c r="AH37" s="16" t="str">
        <f aca="false">UPPER(MID('Ввод данных'!$C$14,33,1))</f>
        <v/>
      </c>
      <c r="AI37" s="16" t="str">
        <f aca="false">UPPER(MID('Ввод данных'!$C$14,34,1))</f>
        <v/>
      </c>
      <c r="AJ37" s="16" t="str">
        <f aca="false">UPPER(MID('Ввод данных'!$C$14,35,1))</f>
        <v/>
      </c>
      <c r="AK37" s="16" t="str">
        <f aca="false">UPPER(MID('Ввод данных'!$C$14,36,1))</f>
        <v/>
      </c>
      <c r="AL37" s="16" t="str">
        <f aca="false">UPPER(MID('Ввод данных'!$C$14,37,1))</f>
        <v/>
      </c>
      <c r="AM37" s="16" t="str">
        <f aca="false">UPPER(MID('Ввод данных'!$C$14,38,1))</f>
        <v/>
      </c>
      <c r="AN37" s="16" t="str">
        <f aca="false">UPPER(MID('Ввод данных'!$C$14,39,1))</f>
        <v/>
      </c>
      <c r="AO37" s="16" t="str">
        <f aca="false">UPPER(MID('Ввод данных'!$C$14,40,1))</f>
        <v/>
      </c>
    </row>
    <row r="38" customFormat="false" ht="3.75" hidden="false" customHeight="true" outlineLevel="0" collapsed="false"/>
    <row r="39" customFormat="false" ht="19.5" hidden="false" customHeight="true" outlineLevel="0" collapsed="false">
      <c r="B39" s="16" t="str">
        <f aca="false">UPPER(MID('Ввод данных'!$C$15,1,1))</f>
        <v/>
      </c>
      <c r="C39" s="16" t="str">
        <f aca="false">UPPER(MID('Ввод данных'!$C$15,2,1))</f>
        <v/>
      </c>
      <c r="D39" s="16" t="str">
        <f aca="false">UPPER(MID('Ввод данных'!$C$15,3,1))</f>
        <v/>
      </c>
      <c r="E39" s="16" t="str">
        <f aca="false">UPPER(MID('Ввод данных'!$C$15,4,1))</f>
        <v/>
      </c>
      <c r="F39" s="16" t="str">
        <f aca="false">UPPER(MID('Ввод данных'!$C$15,5,1))</f>
        <v/>
      </c>
      <c r="G39" s="16" t="str">
        <f aca="false">UPPER(MID('Ввод данных'!$C$15,6,1))</f>
        <v/>
      </c>
      <c r="H39" s="16" t="str">
        <f aca="false">UPPER(MID('Ввод данных'!$C$15,7,1))</f>
        <v/>
      </c>
      <c r="I39" s="16" t="str">
        <f aca="false">UPPER(MID('Ввод данных'!$C$15,8,1))</f>
        <v/>
      </c>
      <c r="J39" s="16" t="str">
        <f aca="false">UPPER(MID('Ввод данных'!$C$15,9,1))</f>
        <v/>
      </c>
      <c r="K39" s="16" t="str">
        <f aca="false">UPPER(MID('Ввод данных'!$C$15,10,1))</f>
        <v/>
      </c>
      <c r="L39" s="16" t="str">
        <f aca="false">UPPER(MID('Ввод данных'!$C$15,11,1))</f>
        <v/>
      </c>
      <c r="M39" s="16" t="str">
        <f aca="false">UPPER(MID('Ввод данных'!$C$15,12,1))</f>
        <v/>
      </c>
      <c r="N39" s="16" t="str">
        <f aca="false">UPPER(MID('Ввод данных'!$C$15,13,1))</f>
        <v/>
      </c>
      <c r="O39" s="16" t="str">
        <f aca="false">UPPER(MID('Ввод данных'!$C$15,14,1))</f>
        <v/>
      </c>
      <c r="P39" s="16" t="str">
        <f aca="false">UPPER(MID('Ввод данных'!$C$15,15,1))</f>
        <v/>
      </c>
      <c r="Q39" s="16" t="str">
        <f aca="false">UPPER(MID('Ввод данных'!$C$15,16,1))</f>
        <v/>
      </c>
      <c r="R39" s="16" t="str">
        <f aca="false">UPPER(MID('Ввод данных'!$C$15,17,1))</f>
        <v/>
      </c>
      <c r="S39" s="16" t="str">
        <f aca="false">UPPER(MID('Ввод данных'!$C$15,18,1))</f>
        <v/>
      </c>
      <c r="T39" s="16" t="str">
        <f aca="false">UPPER(MID('Ввод данных'!$C$15,19,1))</f>
        <v/>
      </c>
      <c r="U39" s="16" t="str">
        <f aca="false">UPPER(MID('Ввод данных'!$C$15,20,1))</f>
        <v/>
      </c>
      <c r="V39" s="16" t="str">
        <f aca="false">UPPER(MID('Ввод данных'!$C$15,21,1))</f>
        <v/>
      </c>
      <c r="W39" s="16" t="str">
        <f aca="false">UPPER(MID('Ввод данных'!$C$15,22,1))</f>
        <v/>
      </c>
      <c r="X39" s="16" t="str">
        <f aca="false">UPPER(MID('Ввод данных'!$C$15,23,1))</f>
        <v/>
      </c>
      <c r="Y39" s="16" t="str">
        <f aca="false">UPPER(MID('Ввод данных'!$C$15,24,1))</f>
        <v/>
      </c>
      <c r="Z39" s="16" t="str">
        <f aca="false">UPPER(MID('Ввод данных'!$C$15,25,1))</f>
        <v/>
      </c>
      <c r="AA39" s="16" t="str">
        <f aca="false">UPPER(MID('Ввод данных'!$C$15,26,1))</f>
        <v/>
      </c>
      <c r="AB39" s="16" t="str">
        <f aca="false">UPPER(MID('Ввод данных'!$C$15,27,1))</f>
        <v/>
      </c>
      <c r="AC39" s="16" t="str">
        <f aca="false">UPPER(MID('Ввод данных'!$C$15,28,1))</f>
        <v/>
      </c>
      <c r="AD39" s="16" t="str">
        <f aca="false">UPPER(MID('Ввод данных'!$C$15,29,1))</f>
        <v/>
      </c>
      <c r="AE39" s="16" t="str">
        <f aca="false">UPPER(MID('Ввод данных'!$C$15,30,1))</f>
        <v/>
      </c>
      <c r="AF39" s="16" t="str">
        <f aca="false">UPPER(MID('Ввод данных'!$C$15,31,1))</f>
        <v/>
      </c>
      <c r="AG39" s="16" t="str">
        <f aca="false">UPPER(MID('Ввод данных'!$C$15,32,1))</f>
        <v/>
      </c>
      <c r="AH39" s="16" t="str">
        <f aca="false">UPPER(MID('Ввод данных'!$C$15,33,1))</f>
        <v/>
      </c>
      <c r="AI39" s="16" t="str">
        <f aca="false">UPPER(MID('Ввод данных'!$C$15,34,1))</f>
        <v/>
      </c>
      <c r="AJ39" s="16" t="str">
        <f aca="false">UPPER(MID('Ввод данных'!$C$15,35,1))</f>
        <v/>
      </c>
      <c r="AK39" s="16" t="str">
        <f aca="false">UPPER(MID('Ввод данных'!$C$15,36,1))</f>
        <v/>
      </c>
      <c r="AL39" s="16" t="str">
        <f aca="false">UPPER(MID('Ввод данных'!$C$15,37,1))</f>
        <v/>
      </c>
      <c r="AM39" s="16" t="str">
        <f aca="false">UPPER(MID('Ввод данных'!$C$15,38,1))</f>
        <v/>
      </c>
      <c r="AN39" s="16" t="str">
        <f aca="false">UPPER(MID('Ввод данных'!$C$15,39,1))</f>
        <v/>
      </c>
      <c r="AO39" s="16" t="str">
        <f aca="false">UPPER(MID('Ввод данных'!$C$15,40,1))</f>
        <v/>
      </c>
    </row>
    <row r="40" customFormat="false" ht="8.25" hidden="false" customHeight="true" outlineLevel="0" collapsed="false"/>
    <row r="41" customFormat="false" ht="19.5" hidden="false" customHeight="true" outlineLevel="0" collapsed="false">
      <c r="B41" s="21" t="s">
        <v>61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16" t="str">
        <f aca="false">UPPER(MID('Ввод данных'!$C$16,1,1))</f>
        <v>1</v>
      </c>
      <c r="P41" s="15" t="s">
        <v>257</v>
      </c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customFormat="false" ht="5.25" hidden="false" customHeight="true" outlineLevel="0" collapsed="false"/>
    <row r="43" customFormat="false" ht="19.5" hidden="false" customHeight="true" outlineLevel="0" collapsed="false">
      <c r="B43" s="15" t="s">
        <v>258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6" t="str">
        <f aca="false">UPPER(MID('Ввод данных'!$C$17,1,1))</f>
        <v/>
      </c>
      <c r="AE43" s="16" t="str">
        <f aca="false">UPPER(MID('Ввод данных'!$C$17,2,1))</f>
        <v/>
      </c>
      <c r="AF43" s="16" t="str">
        <f aca="false">UPPER(MID('Ввод данных'!$C$17,3,1))</f>
        <v/>
      </c>
    </row>
    <row r="44" customFormat="false" ht="11.25" hidden="false" customHeight="true" outlineLevel="0" collapsed="false"/>
    <row r="45" customFormat="false" ht="9.75" hidden="false" customHeight="true" outlineLevel="0" collapsed="false">
      <c r="B45" s="23" t="s">
        <v>259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</row>
  </sheetData>
  <mergeCells count="28">
    <mergeCell ref="B1:AQ1"/>
    <mergeCell ref="B2:AQ2"/>
    <mergeCell ref="B3:Q3"/>
    <mergeCell ref="V3:AQ3"/>
    <mergeCell ref="B4:D4"/>
    <mergeCell ref="S4:U4"/>
    <mergeCell ref="AH4:AJ4"/>
    <mergeCell ref="B6:AQ6"/>
    <mergeCell ref="B8:AQ8"/>
    <mergeCell ref="B10:AQ10"/>
    <mergeCell ref="B11:AQ11"/>
    <mergeCell ref="B13:I13"/>
    <mergeCell ref="B15:I15"/>
    <mergeCell ref="B17:I17"/>
    <mergeCell ref="B19:AQ19"/>
    <mergeCell ref="B21:I21"/>
    <mergeCell ref="B23:I23"/>
    <mergeCell ref="B25:I25"/>
    <mergeCell ref="B27:M27"/>
    <mergeCell ref="B29:M29"/>
    <mergeCell ref="P29:AI29"/>
    <mergeCell ref="B31:AQ31"/>
    <mergeCell ref="B33:I33"/>
    <mergeCell ref="B35:AQ35"/>
    <mergeCell ref="B41:M41"/>
    <mergeCell ref="P41:AQ41"/>
    <mergeCell ref="B43:AC43"/>
    <mergeCell ref="B45:AQ45"/>
  </mergeCells>
  <printOptions headings="false" gridLines="false" gridLinesSet="true" horizontalCentered="tru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Q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43" min="2" style="0" width="2"/>
  </cols>
  <sheetData>
    <row r="1" customFormat="false" ht="15" hidden="false" customHeight="false" outlineLevel="0" collapsed="false">
      <c r="B1" s="11" t="s">
        <v>236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customFormat="false" ht="19.5" hidden="false" customHeight="true" outlineLevel="0" collapsed="false">
      <c r="B2" s="13" t="s">
        <v>260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V2" s="14" t="s">
        <v>261</v>
      </c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customFormat="false" ht="19.5" hidden="false" customHeight="true" outlineLevel="0" collapsed="false">
      <c r="B3" s="15" t="s">
        <v>240</v>
      </c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S3" s="15" t="s">
        <v>241</v>
      </c>
      <c r="T3" s="15"/>
      <c r="U3" s="15"/>
      <c r="V3" s="16"/>
      <c r="W3" s="16"/>
      <c r="X3" s="16"/>
      <c r="Y3" s="16"/>
      <c r="Z3" s="16"/>
      <c r="AA3" s="16"/>
      <c r="AB3" s="16"/>
      <c r="AC3" s="16"/>
      <c r="AD3" s="16"/>
      <c r="AH3" s="15" t="s">
        <v>29</v>
      </c>
      <c r="AI3" s="15"/>
      <c r="AJ3" s="15"/>
      <c r="AK3" s="16" t="s">
        <v>242</v>
      </c>
      <c r="AL3" s="16" t="s">
        <v>242</v>
      </c>
      <c r="AM3" s="16" t="s">
        <v>89</v>
      </c>
    </row>
    <row r="4" customFormat="false" ht="8.25" hidden="false" customHeight="true" outlineLevel="0" collapsed="false"/>
    <row r="5" customFormat="false" ht="12" hidden="false" customHeight="true" outlineLevel="0" collapsed="false">
      <c r="B5" s="19" t="s">
        <v>262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</row>
    <row r="6" customFormat="false" ht="2.25" hidden="false" customHeight="true" outlineLevel="0" collapsed="false"/>
    <row r="7" customFormat="false" ht="19.5" hidden="false" customHeight="true" outlineLevel="0" collapsed="false">
      <c r="B7" s="15" t="s">
        <v>263</v>
      </c>
      <c r="C7" s="15"/>
      <c r="D7" s="15"/>
      <c r="E7" s="15"/>
      <c r="F7" s="15"/>
      <c r="G7" s="15"/>
      <c r="H7" s="15"/>
      <c r="I7" s="15"/>
      <c r="J7" s="16" t="str">
        <f aca="false">UPPER(MID('Ввод данных'!$C$18,1,1))</f>
        <v>2</v>
      </c>
      <c r="K7" s="16" t="str">
        <f aca="false">UPPER(MID('Ввод данных'!$C$18,2,1))</f>
        <v>1</v>
      </c>
      <c r="M7" s="15" t="s">
        <v>264</v>
      </c>
      <c r="N7" s="15"/>
      <c r="O7" s="15"/>
      <c r="P7" s="15"/>
    </row>
    <row r="8" customFormat="false" ht="3.75" hidden="false" customHeight="true" outlineLevel="0" collapsed="false"/>
    <row r="9" customFormat="false" ht="19.5" hidden="false" customHeight="true" outlineLevel="0" collapsed="false">
      <c r="B9" s="15" t="s">
        <v>265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 t="str">
        <f aca="false">UPPER(MID('Ввод данных'!$C$19,1,1))</f>
        <v>9</v>
      </c>
      <c r="O9" s="16" t="str">
        <f aca="false">UPPER(MID('Ввод данных'!$C$19,2,1))</f>
        <v>2</v>
      </c>
      <c r="P9" s="16" t="str">
        <f aca="false">UPPER(MID('Ввод данных'!$C$19,3,1))</f>
        <v> </v>
      </c>
      <c r="Q9" s="16" t="str">
        <f aca="false">UPPER(MID('Ввод данных'!$C$19,4,1))</f>
        <v>1</v>
      </c>
      <c r="R9" s="16" t="str">
        <f aca="false">UPPER(MID('Ввод данных'!$C$19,5,1))</f>
        <v>0</v>
      </c>
      <c r="S9" s="16" t="str">
        <f aca="false">UPPER(MID('Ввод данных'!$C$19,6,1))</f>
        <v> </v>
      </c>
      <c r="T9" s="16" t="str">
        <f aca="false">UPPER(MID('Ввод данных'!$C$19,7,1))</f>
        <v>1</v>
      </c>
      <c r="U9" s="16" t="str">
        <f aca="false">UPPER(MID('Ввод данных'!$C$19,8,1))</f>
        <v>2</v>
      </c>
      <c r="V9" s="16" t="str">
        <f aca="false">UPPER(MID('Ввод данных'!$C$19,9,1))</f>
        <v>3</v>
      </c>
      <c r="W9" s="16" t="str">
        <f aca="false">UPPER(MID('Ввод данных'!$C$19,10,1))</f>
        <v>4</v>
      </c>
      <c r="X9" s="16" t="str">
        <f aca="false">UPPER(MID('Ввод данных'!$C$19,11,1))</f>
        <v>5</v>
      </c>
      <c r="Y9" s="16" t="str">
        <f aca="false">UPPER(MID('Ввод данных'!$C$19,12,1))</f>
        <v>6</v>
      </c>
      <c r="Z9" s="16" t="str">
        <f aca="false">UPPER(MID('Ввод данных'!$C$19,13,1))</f>
        <v/>
      </c>
      <c r="AA9" s="16" t="str">
        <f aca="false">UPPER(MID('Ввод данных'!$C$19,14,1))</f>
        <v/>
      </c>
      <c r="AB9" s="16" t="str">
        <f aca="false">UPPER(MID('Ввод данных'!$C$19,15,1))</f>
        <v/>
      </c>
      <c r="AC9" s="16" t="str">
        <f aca="false">UPPER(MID('Ввод данных'!$C$19,16,1))</f>
        <v/>
      </c>
      <c r="AD9" s="16" t="str">
        <f aca="false">UPPER(MID('Ввод данных'!$C$19,17,1))</f>
        <v/>
      </c>
      <c r="AE9" s="16" t="str">
        <f aca="false">UPPER(MID('Ввод данных'!$C$19,18,1))</f>
        <v/>
      </c>
      <c r="AF9" s="16" t="str">
        <f aca="false">UPPER(MID('Ввод данных'!$C$19,19,1))</f>
        <v/>
      </c>
      <c r="AG9" s="16" t="str">
        <f aca="false">UPPER(MID('Ввод данных'!$C$19,20,1))</f>
        <v/>
      </c>
      <c r="AH9" s="16" t="str">
        <f aca="false">UPPER(MID('Ввод данных'!$C$19,21,1))</f>
        <v/>
      </c>
      <c r="AI9" s="16" t="str">
        <f aca="false">UPPER(MID('Ввод данных'!$C$19,22,1))</f>
        <v/>
      </c>
      <c r="AJ9" s="16" t="str">
        <f aca="false">UPPER(MID('Ввод данных'!$C$19,23,1))</f>
        <v/>
      </c>
      <c r="AK9" s="16" t="str">
        <f aca="false">UPPER(MID('Ввод данных'!$C$19,24,1))</f>
        <v/>
      </c>
      <c r="AL9" s="16" t="str">
        <f aca="false">UPPER(MID('Ввод данных'!$C$19,25,1))</f>
        <v/>
      </c>
    </row>
    <row r="10" customFormat="false" ht="3.75" hidden="false" customHeight="true" outlineLevel="0" collapsed="false"/>
    <row r="11" customFormat="false" ht="19.5" hidden="false" customHeight="true" outlineLevel="0" collapsed="false">
      <c r="B11" s="15" t="s">
        <v>266</v>
      </c>
      <c r="C11" s="15"/>
      <c r="D11" s="15"/>
      <c r="E11" s="15"/>
      <c r="F11" s="15"/>
      <c r="G11" s="15"/>
      <c r="H11" s="15"/>
      <c r="I11" s="15"/>
      <c r="J11" s="16" t="str">
        <f aca="false">UPPER(MID('Ввод данных'!$C$20,1,1))</f>
        <v>2</v>
      </c>
      <c r="K11" s="16" t="str">
        <f aca="false">UPPER(MID('Ввод данных'!$C$20,2,1))</f>
        <v>5</v>
      </c>
      <c r="L11" s="22" t="s">
        <v>255</v>
      </c>
      <c r="M11" s="16" t="str">
        <f aca="false">UPPER(MID('Ввод данных'!$C$20,4,1))</f>
        <v>0</v>
      </c>
      <c r="N11" s="16" t="str">
        <f aca="false">UPPER(MID('Ввод данных'!$C$20,5,1))</f>
        <v>5</v>
      </c>
      <c r="O11" s="22" t="s">
        <v>255</v>
      </c>
      <c r="P11" s="16" t="str">
        <f aca="false">UPPER(MID('Ввод данных'!$C$20,7,1))</f>
        <v>2</v>
      </c>
      <c r="Q11" s="16" t="str">
        <f aca="false">UPPER(MID('Ввод данных'!$C$20,8,1))</f>
        <v>0</v>
      </c>
      <c r="R11" s="16" t="str">
        <f aca="false">UPPER(MID('Ввод данных'!$C$20,9,1))</f>
        <v>1</v>
      </c>
      <c r="S11" s="16" t="str">
        <f aca="false">UPPER(MID('Ввод данных'!$C$20,10,1))</f>
        <v>0</v>
      </c>
      <c r="W11" s="15" t="s">
        <v>267</v>
      </c>
      <c r="X11" s="15"/>
      <c r="Y11" s="15"/>
      <c r="Z11" s="15"/>
      <c r="AA11" s="15"/>
      <c r="AB11" s="15"/>
      <c r="AC11" s="15"/>
      <c r="AD11" s="15"/>
      <c r="AE11" s="15"/>
      <c r="AF11" s="16" t="str">
        <f aca="false">UPPER(MID('Ввод данных'!$C$21,1,1))</f>
        <v>1</v>
      </c>
      <c r="AG11" s="16" t="str">
        <f aca="false">UPPER(MID('Ввод данных'!$C$21,2,1))</f>
        <v>6</v>
      </c>
      <c r="AH11" s="16" t="str">
        <f aca="false">UPPER(MID('Ввод данных'!$C$21,3,1))</f>
        <v>0</v>
      </c>
      <c r="AI11" s="22" t="s">
        <v>268</v>
      </c>
      <c r="AJ11" s="16" t="str">
        <f aca="false">UPPER(MID('Ввод данных'!$C$21,5,1))</f>
        <v>0</v>
      </c>
      <c r="AK11" s="16" t="str">
        <f aca="false">UPPER(MID('Ввод данных'!$C$21,6,1))</f>
        <v>0</v>
      </c>
      <c r="AL11" s="16" t="str">
        <f aca="false">UPPER(MID('Ввод данных'!$C$21,7,1))</f>
        <v>2</v>
      </c>
    </row>
    <row r="12" customFormat="false" ht="2.25" hidden="false" customHeight="true" outlineLevel="0" collapsed="false"/>
    <row r="13" customFormat="false" ht="10.5" hidden="false" customHeight="true" outlineLevel="0" collapsed="false">
      <c r="B13" s="20" t="s">
        <v>269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</row>
    <row r="14" customFormat="false" ht="2.25" hidden="false" customHeight="true" outlineLevel="0" collapsed="false"/>
    <row r="15" customFormat="false" ht="19.5" hidden="false" customHeight="true" outlineLevel="0" collapsed="false">
      <c r="B15" s="16" t="str">
        <f aca="false">UPPER(MID('Ввод данных'!$C$22,1,1))</f>
        <v>О</v>
      </c>
      <c r="C15" s="16" t="str">
        <f aca="false">UPPER(MID('Ввод данных'!$C$22,2,1))</f>
        <v>Т</v>
      </c>
      <c r="D15" s="16" t="str">
        <f aca="false">UPPER(MID('Ввод данных'!$C$22,3,1))</f>
        <v>Д</v>
      </c>
      <c r="E15" s="16" t="str">
        <f aca="false">UPPER(MID('Ввод данных'!$C$22,4,1))</f>
        <v>Е</v>
      </c>
      <c r="F15" s="16" t="str">
        <f aca="false">UPPER(MID('Ввод данных'!$C$22,5,1))</f>
        <v>Л</v>
      </c>
      <c r="G15" s="16" t="str">
        <f aca="false">UPPER(MID('Ввод данных'!$C$22,6,1))</f>
        <v>О</v>
      </c>
      <c r="H15" s="16" t="str">
        <f aca="false">UPPER(MID('Ввод данных'!$C$22,7,1))</f>
        <v>М</v>
      </c>
      <c r="I15" s="16" t="str">
        <f aca="false">UPPER(MID('Ввод данных'!$C$22,8,1))</f>
        <v> </v>
      </c>
      <c r="J15" s="16" t="str">
        <f aca="false">UPPER(MID('Ввод данных'!$C$22,9,1))</f>
        <v>У</v>
      </c>
      <c r="K15" s="16" t="str">
        <f aca="false">UPPER(MID('Ввод данных'!$C$22,10,1))</f>
        <v>Ф</v>
      </c>
      <c r="L15" s="16" t="str">
        <f aca="false">UPPER(MID('Ввод данных'!$C$22,11,1))</f>
        <v>М</v>
      </c>
      <c r="M15" s="16" t="str">
        <f aca="false">UPPER(MID('Ввод данных'!$C$22,12,1))</f>
        <v>С</v>
      </c>
      <c r="N15" s="16" t="str">
        <f aca="false">UPPER(MID('Ввод данных'!$C$22,13,1))</f>
        <v> </v>
      </c>
      <c r="O15" s="16" t="str">
        <f aca="false">UPPER(MID('Ввод данных'!$C$22,14,1))</f>
        <v>Р</v>
      </c>
      <c r="P15" s="16" t="str">
        <f aca="false">UPPER(MID('Ввод данных'!$C$22,15,1))</f>
        <v>О</v>
      </c>
      <c r="Q15" s="16" t="str">
        <f aca="false">UPPER(MID('Ввод данных'!$C$22,16,1))</f>
        <v>С</v>
      </c>
      <c r="R15" s="16" t="str">
        <f aca="false">UPPER(MID('Ввод данных'!$C$22,17,1))</f>
        <v>С</v>
      </c>
      <c r="S15" s="16" t="str">
        <f aca="false">UPPER(MID('Ввод данных'!$C$22,18,1))</f>
        <v>И</v>
      </c>
      <c r="T15" s="16" t="str">
        <f aca="false">UPPER(MID('Ввод данных'!$C$22,19,1))</f>
        <v>И</v>
      </c>
      <c r="U15" s="16" t="str">
        <f aca="false">UPPER(MID('Ввод данных'!$C$22,20,1))</f>
        <v> </v>
      </c>
      <c r="V15" s="16" t="str">
        <f aca="false">UPPER(MID('Ввод данных'!$C$22,21,1))</f>
        <v>П</v>
      </c>
      <c r="W15" s="16" t="str">
        <f aca="false">UPPER(MID('Ввод данных'!$C$22,22,1))</f>
        <v>О</v>
      </c>
      <c r="X15" s="16" t="str">
        <f aca="false">UPPER(MID('Ввод данных'!$C$22,23,1))</f>
        <v> </v>
      </c>
      <c r="Y15" s="16" t="str">
        <f aca="false">UPPER(MID('Ввод данных'!$C$22,24,1))</f>
        <v>Р</v>
      </c>
      <c r="Z15" s="16" t="str">
        <f aca="false">UPPER(MID('Ввод данных'!$C$22,25,1))</f>
        <v>Е</v>
      </c>
      <c r="AA15" s="16" t="str">
        <f aca="false">UPPER(MID('Ввод данных'!$C$22,26,1))</f>
        <v>С</v>
      </c>
      <c r="AB15" s="16" t="str">
        <f aca="false">UPPER(MID('Ввод данных'!$C$22,27,1))</f>
        <v>П</v>
      </c>
      <c r="AC15" s="16" t="str">
        <f aca="false">UPPER(MID('Ввод данных'!$C$22,28,1))</f>
        <v>У</v>
      </c>
      <c r="AD15" s="16" t="str">
        <f aca="false">UPPER(MID('Ввод данных'!$C$22,29,1))</f>
        <v>Б</v>
      </c>
      <c r="AE15" s="16" t="str">
        <f aca="false">UPPER(MID('Ввод данных'!$C$22,30,1))</f>
        <v>Л</v>
      </c>
      <c r="AF15" s="16" t="str">
        <f aca="false">UPPER(MID('Ввод данных'!$C$22,31,1))</f>
        <v>И</v>
      </c>
      <c r="AG15" s="16" t="str">
        <f aca="false">UPPER(MID('Ввод данных'!$C$22,32,1))</f>
        <v>К</v>
      </c>
      <c r="AH15" s="16" t="str">
        <f aca="false">UPPER(MID('Ввод данных'!$C$22,33,1))</f>
        <v>Е</v>
      </c>
      <c r="AI15" s="16" t="str">
        <f aca="false">UPPER(MID('Ввод данных'!$C$22,34,1))</f>
        <v/>
      </c>
      <c r="AJ15" s="16" t="str">
        <f aca="false">UPPER(MID('Ввод данных'!$C$22,35,1))</f>
        <v/>
      </c>
      <c r="AK15" s="16" t="str">
        <f aca="false">UPPER(MID('Ввод данных'!$C$22,36,1))</f>
        <v/>
      </c>
      <c r="AL15" s="16" t="str">
        <f aca="false">UPPER(MID('Ввод данных'!$C$22,37,1))</f>
        <v/>
      </c>
      <c r="AM15" s="16" t="str">
        <f aca="false">UPPER(MID('Ввод данных'!$C$22,38,1))</f>
        <v/>
      </c>
      <c r="AN15" s="16" t="str">
        <f aca="false">UPPER(MID('Ввод данных'!$C$22,39,1))</f>
        <v/>
      </c>
      <c r="AO15" s="16" t="str">
        <f aca="false">UPPER(MID('Ввод данных'!$C$22,40,1))</f>
        <v/>
      </c>
    </row>
    <row r="16" customFormat="false" ht="3.75" hidden="false" customHeight="true" outlineLevel="0" collapsed="false"/>
    <row r="17" customFormat="false" ht="19.5" hidden="false" customHeight="true" outlineLevel="0" collapsed="false">
      <c r="B17" s="16" t="str">
        <f aca="false">UPPER(MID('Ввод данных'!$C$23,1,1))</f>
        <v>Т</v>
      </c>
      <c r="C17" s="16" t="str">
        <f aca="false">UPPER(MID('Ввод данных'!$C$23,2,1))</f>
        <v>А</v>
      </c>
      <c r="D17" s="16" t="str">
        <f aca="false">UPPER(MID('Ввод данных'!$C$23,3,1))</f>
        <v>Т</v>
      </c>
      <c r="E17" s="16" t="str">
        <f aca="false">UPPER(MID('Ввод данных'!$C$23,4,1))</f>
        <v>А</v>
      </c>
      <c r="F17" s="16" t="str">
        <f aca="false">UPPER(MID('Ввод данных'!$C$23,5,1))</f>
        <v>Р</v>
      </c>
      <c r="G17" s="16" t="str">
        <f aca="false">UPPER(MID('Ввод данных'!$C$23,6,1))</f>
        <v>С</v>
      </c>
      <c r="H17" s="16" t="str">
        <f aca="false">UPPER(MID('Ввод данных'!$C$23,7,1))</f>
        <v>Т</v>
      </c>
      <c r="I17" s="16" t="str">
        <f aca="false">UPPER(MID('Ввод данных'!$C$23,8,1))</f>
        <v>А</v>
      </c>
      <c r="J17" s="16" t="str">
        <f aca="false">UPPER(MID('Ввод данных'!$C$23,9,1))</f>
        <v>Н</v>
      </c>
      <c r="K17" s="16" t="str">
        <f aca="false">UPPER(MID('Ввод данных'!$C$23,10,1))</f>
        <v> </v>
      </c>
      <c r="L17" s="16" t="str">
        <f aca="false">UPPER(MID('Ввод данных'!$C$23,11,1))</f>
        <v>В</v>
      </c>
      <c r="M17" s="16" t="str">
        <f aca="false">UPPER(MID('Ввод данных'!$C$23,12,1))</f>
        <v> </v>
      </c>
      <c r="N17" s="16" t="str">
        <f aca="false">UPPER(MID('Ввод данных'!$C$23,13,1))</f>
        <v>В</v>
      </c>
      <c r="O17" s="16" t="str">
        <f aca="false">UPPER(MID('Ввод данных'!$C$23,14,1))</f>
        <v>А</v>
      </c>
      <c r="P17" s="16" t="str">
        <f aca="false">UPPER(MID('Ввод данных'!$C$23,15,1))</f>
        <v>Х</v>
      </c>
      <c r="Q17" s="16" t="str">
        <f aca="false">UPPER(MID('Ввод данных'!$C$23,16,1))</f>
        <v>И</v>
      </c>
      <c r="R17" s="16" t="str">
        <f aca="false">UPPER(MID('Ввод данных'!$C$23,17,1))</f>
        <v>Т</v>
      </c>
      <c r="S17" s="16" t="str">
        <f aca="false">UPPER(MID('Ввод данных'!$C$23,18,1))</f>
        <v>О</v>
      </c>
      <c r="T17" s="16" t="str">
        <f aca="false">UPPER(MID('Ввод данных'!$C$23,19,1))</f>
        <v>В</v>
      </c>
      <c r="U17" s="16" t="str">
        <f aca="false">UPPER(MID('Ввод данных'!$C$23,20,1))</f>
        <v>С</v>
      </c>
      <c r="V17" s="16" t="str">
        <f aca="false">UPPER(MID('Ввод данных'!$C$23,21,1))</f>
        <v>К</v>
      </c>
      <c r="W17" s="16" t="str">
        <f aca="false">UPPER(MID('Ввод данных'!$C$23,22,1))</f>
        <v>О</v>
      </c>
      <c r="X17" s="16" t="str">
        <f aca="false">UPPER(MID('Ввод данных'!$C$23,23,1))</f>
        <v>М</v>
      </c>
      <c r="Y17" s="16" t="str">
        <f aca="false">UPPER(MID('Ввод данных'!$C$23,24,1))</f>
        <v> </v>
      </c>
      <c r="Z17" s="16" t="str">
        <f aca="false">UPPER(MID('Ввод данных'!$C$23,25,1))</f>
        <v>Р</v>
      </c>
      <c r="AA17" s="16" t="str">
        <f aca="false">UPPER(MID('Ввод данных'!$C$23,26,1))</f>
        <v>А</v>
      </c>
      <c r="AB17" s="16" t="str">
        <f aca="false">UPPER(MID('Ввод данных'!$C$23,27,1))</f>
        <v>Й</v>
      </c>
      <c r="AC17" s="16" t="str">
        <f aca="false">UPPER(MID('Ввод данных'!$C$23,28,1))</f>
        <v>О</v>
      </c>
      <c r="AD17" s="16" t="str">
        <f aca="false">UPPER(MID('Ввод данных'!$C$23,29,1))</f>
        <v>Н</v>
      </c>
      <c r="AE17" s="16" t="str">
        <f aca="false">UPPER(MID('Ввод данных'!$C$23,30,1))</f>
        <v>Е</v>
      </c>
      <c r="AF17" s="16" t="str">
        <f aca="false">UPPER(MID('Ввод данных'!$C$23,31,1))</f>
        <v> </v>
      </c>
      <c r="AG17" s="16" t="str">
        <f aca="false">UPPER(MID('Ввод данных'!$C$23,32,1))</f>
        <v>Г</v>
      </c>
      <c r="AH17" s="16" t="str">
        <f aca="false">UPPER(MID('Ввод данных'!$C$23,33,1))</f>
        <v>О</v>
      </c>
      <c r="AI17" s="16" t="str">
        <f aca="false">UPPER(MID('Ввод данных'!$C$23,34,1))</f>
        <v>Р</v>
      </c>
      <c r="AJ17" s="16" t="str">
        <f aca="false">UPPER(MID('Ввод данных'!$C$23,35,1))</f>
        <v>.</v>
      </c>
      <c r="AK17" s="16" t="str">
        <f aca="false">UPPER(MID('Ввод данных'!$C$23,36,1))</f>
        <v/>
      </c>
      <c r="AL17" s="16" t="str">
        <f aca="false">UPPER(MID('Ввод данных'!$C$23,37,1))</f>
        <v/>
      </c>
      <c r="AM17" s="16" t="str">
        <f aca="false">UPPER(MID('Ввод данных'!$C$23,38,1))</f>
        <v/>
      </c>
      <c r="AN17" s="16" t="str">
        <f aca="false">UPPER(MID('Ввод данных'!$C$23,39,1))</f>
        <v/>
      </c>
      <c r="AO17" s="16" t="str">
        <f aca="false">UPPER(MID('Ввод данных'!$C$23,40,1))</f>
        <v/>
      </c>
    </row>
    <row r="18" customFormat="false" ht="3.75" hidden="false" customHeight="true" outlineLevel="0" collapsed="false"/>
    <row r="19" customFormat="false" ht="19.5" hidden="false" customHeight="true" outlineLevel="0" collapsed="false">
      <c r="B19" s="16" t="str">
        <f aca="false">UPPER(MID('Ввод данных'!$C$24,1,1))</f>
        <v>К</v>
      </c>
      <c r="C19" s="16" t="str">
        <f aca="false">UPPER(MID('Ввод данных'!$C$24,2,1))</f>
        <v>А</v>
      </c>
      <c r="D19" s="16" t="str">
        <f aca="false">UPPER(MID('Ввод данных'!$C$24,3,1))</f>
        <v>З</v>
      </c>
      <c r="E19" s="16" t="str">
        <f aca="false">UPPER(MID('Ввод данных'!$C$24,4,1))</f>
        <v>А</v>
      </c>
      <c r="F19" s="16" t="str">
        <f aca="false">UPPER(MID('Ввод данных'!$C$24,5,1))</f>
        <v>Н</v>
      </c>
      <c r="G19" s="16" t="str">
        <f aca="false">UPPER(MID('Ввод данных'!$C$24,6,1))</f>
        <v>И</v>
      </c>
      <c r="H19" s="16" t="str">
        <f aca="false">UPPER(MID('Ввод данных'!$C$24,7,1))</f>
        <v/>
      </c>
      <c r="I19" s="16" t="str">
        <f aca="false">UPPER(MID('Ввод данных'!$C$24,8,1))</f>
        <v/>
      </c>
      <c r="J19" s="16" t="str">
        <f aca="false">UPPER(MID('Ввод данных'!$C$24,9,1))</f>
        <v/>
      </c>
      <c r="K19" s="16" t="str">
        <f aca="false">UPPER(MID('Ввод данных'!$C$24,10,1))</f>
        <v/>
      </c>
      <c r="L19" s="16" t="str">
        <f aca="false">UPPER(MID('Ввод данных'!$C$24,11,1))</f>
        <v/>
      </c>
      <c r="M19" s="16" t="str">
        <f aca="false">UPPER(MID('Ввод данных'!$C$24,12,1))</f>
        <v/>
      </c>
      <c r="N19" s="16" t="str">
        <f aca="false">UPPER(MID('Ввод данных'!$C$24,13,1))</f>
        <v/>
      </c>
      <c r="O19" s="16" t="str">
        <f aca="false">UPPER(MID('Ввод данных'!$C$24,14,1))</f>
        <v/>
      </c>
      <c r="P19" s="16" t="str">
        <f aca="false">UPPER(MID('Ввод данных'!$C$24,15,1))</f>
        <v/>
      </c>
      <c r="Q19" s="16" t="str">
        <f aca="false">UPPER(MID('Ввод данных'!$C$24,16,1))</f>
        <v/>
      </c>
      <c r="R19" s="16" t="str">
        <f aca="false">UPPER(MID('Ввод данных'!$C$24,17,1))</f>
        <v/>
      </c>
      <c r="S19" s="16" t="str">
        <f aca="false">UPPER(MID('Ввод данных'!$C$24,18,1))</f>
        <v/>
      </c>
      <c r="T19" s="16" t="str">
        <f aca="false">UPPER(MID('Ввод данных'!$C$24,19,1))</f>
        <v/>
      </c>
      <c r="U19" s="16" t="str">
        <f aca="false">UPPER(MID('Ввод данных'!$C$24,20,1))</f>
        <v/>
      </c>
      <c r="V19" s="16" t="str">
        <f aca="false">UPPER(MID('Ввод данных'!$C$24,21,1))</f>
        <v/>
      </c>
      <c r="W19" s="16" t="str">
        <f aca="false">UPPER(MID('Ввод данных'!$C$24,22,1))</f>
        <v/>
      </c>
      <c r="X19" s="16" t="str">
        <f aca="false">UPPER(MID('Ввод данных'!$C$24,23,1))</f>
        <v/>
      </c>
      <c r="Y19" s="16" t="str">
        <f aca="false">UPPER(MID('Ввод данных'!$C$24,24,1))</f>
        <v/>
      </c>
      <c r="Z19" s="16" t="str">
        <f aca="false">UPPER(MID('Ввод данных'!$C$24,25,1))</f>
        <v/>
      </c>
      <c r="AA19" s="16" t="str">
        <f aca="false">UPPER(MID('Ввод данных'!$C$24,26,1))</f>
        <v/>
      </c>
      <c r="AB19" s="16" t="str">
        <f aca="false">UPPER(MID('Ввод данных'!$C$24,27,1))</f>
        <v/>
      </c>
      <c r="AC19" s="16" t="str">
        <f aca="false">UPPER(MID('Ввод данных'!$C$24,28,1))</f>
        <v/>
      </c>
      <c r="AD19" s="16" t="str">
        <f aca="false">UPPER(MID('Ввод данных'!$C$24,29,1))</f>
        <v/>
      </c>
      <c r="AE19" s="16" t="str">
        <f aca="false">UPPER(MID('Ввод данных'!$C$24,30,1))</f>
        <v/>
      </c>
      <c r="AF19" s="16" t="str">
        <f aca="false">UPPER(MID('Ввод данных'!$C$24,31,1))</f>
        <v/>
      </c>
      <c r="AG19" s="16" t="str">
        <f aca="false">UPPER(MID('Ввод данных'!$C$24,32,1))</f>
        <v/>
      </c>
      <c r="AH19" s="16" t="str">
        <f aca="false">UPPER(MID('Ввод данных'!$C$24,33,1))</f>
        <v/>
      </c>
      <c r="AI19" s="16" t="str">
        <f aca="false">UPPER(MID('Ввод данных'!$C$24,34,1))</f>
        <v/>
      </c>
      <c r="AJ19" s="16" t="str">
        <f aca="false">UPPER(MID('Ввод данных'!$C$24,35,1))</f>
        <v/>
      </c>
      <c r="AK19" s="16" t="str">
        <f aca="false">UPPER(MID('Ввод данных'!$C$24,36,1))</f>
        <v/>
      </c>
      <c r="AL19" s="16" t="str">
        <f aca="false">UPPER(MID('Ввод данных'!$C$24,37,1))</f>
        <v/>
      </c>
      <c r="AM19" s="16" t="str">
        <f aca="false">UPPER(MID('Ввод данных'!$C$24,38,1))</f>
        <v/>
      </c>
      <c r="AN19" s="16" t="str">
        <f aca="false">UPPER(MID('Ввод данных'!$C$24,39,1))</f>
        <v/>
      </c>
      <c r="AO19" s="16" t="str">
        <f aca="false">UPPER(MID('Ввод данных'!$C$24,40,1))</f>
        <v/>
      </c>
    </row>
    <row r="20" customFormat="false" ht="8.25" hidden="false" customHeight="true" outlineLevel="0" collapsed="false"/>
    <row r="21" customFormat="false" ht="12" hidden="false" customHeight="true" outlineLevel="0" collapsed="false">
      <c r="B21" s="19" t="s">
        <v>270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customFormat="false" ht="2.25" hidden="false" customHeight="true" outlineLevel="0" collapsed="false"/>
    <row r="23" customFormat="false" ht="19.5" hidden="false" customHeight="true" outlineLevel="0" collapsed="false">
      <c r="B23" s="15" t="s">
        <v>271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6" t="str">
        <f aca="false">UPPER(MID('Ввод данных'!$C$25,1,1))</f>
        <v>1</v>
      </c>
      <c r="Q23" s="16" t="str">
        <f aca="false">UPPER(MID('Ввод данных'!$C$25,2,1))</f>
        <v>6</v>
      </c>
      <c r="S23" s="15" t="s">
        <v>264</v>
      </c>
      <c r="T23" s="15"/>
      <c r="U23" s="15"/>
      <c r="V23" s="15"/>
    </row>
    <row r="24" customFormat="false" ht="5.25" hidden="false" customHeight="true" outlineLevel="0" collapsed="false"/>
    <row r="25" customFormat="false" ht="18.75" hidden="false" customHeight="true" outlineLevel="0" collapsed="false">
      <c r="B25" s="23" t="s">
        <v>272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</row>
    <row r="26" customFormat="false" ht="2.25" hidden="false" customHeight="true" outlineLevel="0" collapsed="false"/>
    <row r="27" customFormat="false" ht="19.5" hidden="false" customHeight="true" outlineLevel="0" collapsed="false">
      <c r="B27" s="15" t="s">
        <v>273</v>
      </c>
      <c r="C27" s="15"/>
      <c r="D27" s="15"/>
      <c r="E27" s="16" t="str">
        <f aca="false">UPPER(MID('Ввод данных'!$C$26,1,1))</f>
        <v>2</v>
      </c>
      <c r="G27" s="15" t="s">
        <v>274</v>
      </c>
      <c r="H27" s="15"/>
      <c r="I27" s="15"/>
      <c r="J27" s="15"/>
      <c r="K27" s="15"/>
      <c r="L27" s="15"/>
      <c r="M27" s="15"/>
      <c r="N27" s="15"/>
    </row>
    <row r="28" customFormat="false" ht="3.75" hidden="false" customHeight="true" outlineLevel="0" collapsed="false"/>
    <row r="29" customFormat="false" ht="19.5" hidden="false" customHeight="true" outlineLevel="0" collapsed="false">
      <c r="B29" s="16" t="str">
        <f aca="false">UPPER(MID('Ввод данных'!$C$27,1,1))</f>
        <v>Г</v>
      </c>
      <c r="C29" s="16" t="str">
        <f aca="false">UPPER(MID('Ввод данных'!$C$27,2,1))</f>
        <v>О</v>
      </c>
      <c r="D29" s="16" t="str">
        <f aca="false">UPPER(MID('Ввод данных'!$C$27,3,1))</f>
        <v>Р</v>
      </c>
      <c r="E29" s="16" t="str">
        <f aca="false">UPPER(MID('Ввод данных'!$C$27,4,1))</f>
        <v>О</v>
      </c>
      <c r="F29" s="16" t="str">
        <f aca="false">UPPER(MID('Ввод данных'!$C$27,5,1))</f>
        <v>Д</v>
      </c>
      <c r="G29" s="16" t="str">
        <f aca="false">UPPER(MID('Ввод данных'!$C$27,6,1))</f>
        <v> </v>
      </c>
      <c r="H29" s="16" t="str">
        <f aca="false">UPPER(MID('Ввод данных'!$C$27,7,1))</f>
        <v>К</v>
      </c>
      <c r="I29" s="16" t="str">
        <f aca="false">UPPER(MID('Ввод данных'!$C$27,8,1))</f>
        <v>А</v>
      </c>
      <c r="J29" s="16" t="str">
        <f aca="false">UPPER(MID('Ввод данных'!$C$27,9,1))</f>
        <v>З</v>
      </c>
      <c r="K29" s="16" t="str">
        <f aca="false">UPPER(MID('Ввод данных'!$C$27,10,1))</f>
        <v>А</v>
      </c>
      <c r="L29" s="16" t="str">
        <f aca="false">UPPER(MID('Ввод данных'!$C$27,11,1))</f>
        <v>Н</v>
      </c>
      <c r="M29" s="16" t="str">
        <f aca="false">UPPER(MID('Ввод данных'!$C$27,12,1))</f>
        <v>Ь</v>
      </c>
      <c r="N29" s="16" t="str">
        <f aca="false">UPPER(MID('Ввод данных'!$C$27,13,1))</f>
        <v/>
      </c>
      <c r="O29" s="16" t="str">
        <f aca="false">UPPER(MID('Ввод данных'!$C$27,14,1))</f>
        <v/>
      </c>
      <c r="P29" s="16" t="str">
        <f aca="false">UPPER(MID('Ввод данных'!$C$27,15,1))</f>
        <v/>
      </c>
      <c r="Q29" s="16" t="str">
        <f aca="false">UPPER(MID('Ввод данных'!$C$27,16,1))</f>
        <v/>
      </c>
      <c r="R29" s="16" t="str">
        <f aca="false">UPPER(MID('Ввод данных'!$C$27,17,1))</f>
        <v/>
      </c>
      <c r="S29" s="16" t="str">
        <f aca="false">UPPER(MID('Ввод данных'!$C$27,18,1))</f>
        <v/>
      </c>
      <c r="T29" s="16" t="str">
        <f aca="false">UPPER(MID('Ввод данных'!$C$27,19,1))</f>
        <v/>
      </c>
      <c r="U29" s="16" t="str">
        <f aca="false">UPPER(MID('Ввод данных'!$C$27,20,1))</f>
        <v/>
      </c>
      <c r="V29" s="16" t="str">
        <f aca="false">UPPER(MID('Ввод данных'!$C$27,21,1))</f>
        <v/>
      </c>
      <c r="W29" s="16" t="str">
        <f aca="false">UPPER(MID('Ввод данных'!$C$27,22,1))</f>
        <v/>
      </c>
      <c r="X29" s="16" t="str">
        <f aca="false">UPPER(MID('Ввод данных'!$C$27,23,1))</f>
        <v/>
      </c>
      <c r="Y29" s="16" t="str">
        <f aca="false">UPPER(MID('Ввод данных'!$C$27,24,1))</f>
        <v/>
      </c>
      <c r="Z29" s="16" t="str">
        <f aca="false">UPPER(MID('Ввод данных'!$C$27,25,1))</f>
        <v/>
      </c>
      <c r="AA29" s="16" t="str">
        <f aca="false">UPPER(MID('Ввод данных'!$C$27,26,1))</f>
        <v/>
      </c>
      <c r="AB29" s="16" t="str">
        <f aca="false">UPPER(MID('Ввод данных'!$C$27,27,1))</f>
        <v/>
      </c>
      <c r="AC29" s="16" t="str">
        <f aca="false">UPPER(MID('Ввод данных'!$C$27,28,1))</f>
        <v/>
      </c>
      <c r="AD29" s="16" t="str">
        <f aca="false">UPPER(MID('Ввод данных'!$C$27,29,1))</f>
        <v/>
      </c>
      <c r="AE29" s="16" t="str">
        <f aca="false">UPPER(MID('Ввод данных'!$C$27,30,1))</f>
        <v/>
      </c>
      <c r="AF29" s="16" t="str">
        <f aca="false">UPPER(MID('Ввод данных'!$C$27,31,1))</f>
        <v/>
      </c>
      <c r="AG29" s="16" t="str">
        <f aca="false">UPPER(MID('Ввод данных'!$C$27,32,1))</f>
        <v/>
      </c>
      <c r="AH29" s="16" t="str">
        <f aca="false">UPPER(MID('Ввод данных'!$C$27,33,1))</f>
        <v/>
      </c>
      <c r="AI29" s="16" t="str">
        <f aca="false">UPPER(MID('Ввод данных'!$C$27,34,1))</f>
        <v/>
      </c>
      <c r="AJ29" s="16" t="str">
        <f aca="false">UPPER(MID('Ввод данных'!$C$27,35,1))</f>
        <v/>
      </c>
      <c r="AK29" s="16" t="str">
        <f aca="false">UPPER(MID('Ввод данных'!$C$27,36,1))</f>
        <v/>
      </c>
      <c r="AL29" s="16" t="str">
        <f aca="false">UPPER(MID('Ввод данных'!$C$27,37,1))</f>
        <v/>
      </c>
      <c r="AM29" s="16" t="str">
        <f aca="false">UPPER(MID('Ввод данных'!$C$27,38,1))</f>
        <v/>
      </c>
      <c r="AN29" s="16" t="str">
        <f aca="false">UPPER(MID('Ввод данных'!$C$27,39,1))</f>
        <v/>
      </c>
      <c r="AO29" s="16" t="str">
        <f aca="false">UPPER(MID('Ввод данных'!$C$27,40,1))</f>
        <v/>
      </c>
    </row>
    <row r="30" customFormat="false" ht="5.25" hidden="false" customHeight="true" outlineLevel="0" collapsed="false"/>
    <row r="31" customFormat="false" ht="18.75" hidden="false" customHeight="true" outlineLevel="0" collapsed="false">
      <c r="B31" s="23" t="s">
        <v>275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</row>
    <row r="32" customFormat="false" ht="2.25" hidden="false" customHeight="true" outlineLevel="0" collapsed="false"/>
    <row r="33" customFormat="false" ht="19.5" hidden="false" customHeight="true" outlineLevel="0" collapsed="false">
      <c r="B33" s="15" t="s">
        <v>273</v>
      </c>
      <c r="C33" s="15"/>
      <c r="D33" s="15"/>
      <c r="E33" s="16" t="str">
        <f aca="false">UPPER(MID('Ввод данных'!$C$28,1,1))</f>
        <v/>
      </c>
      <c r="G33" s="15" t="s">
        <v>274</v>
      </c>
      <c r="H33" s="15"/>
      <c r="I33" s="15"/>
      <c r="J33" s="15"/>
      <c r="K33" s="15"/>
      <c r="L33" s="15"/>
      <c r="M33" s="15"/>
      <c r="N33" s="15"/>
    </row>
    <row r="34" customFormat="false" ht="3.75" hidden="false" customHeight="true" outlineLevel="0" collapsed="false"/>
    <row r="35" customFormat="false" ht="19.5" hidden="false" customHeight="true" outlineLevel="0" collapsed="false">
      <c r="B35" s="16" t="str">
        <f aca="false">UPPER(MID('Ввод данных'!$C$29,1,1))</f>
        <v/>
      </c>
      <c r="C35" s="16" t="str">
        <f aca="false">UPPER(MID('Ввод данных'!$C$29,2,1))</f>
        <v/>
      </c>
      <c r="D35" s="16" t="str">
        <f aca="false">UPPER(MID('Ввод данных'!$C$29,3,1))</f>
        <v/>
      </c>
      <c r="E35" s="16" t="str">
        <f aca="false">UPPER(MID('Ввод данных'!$C$29,4,1))</f>
        <v/>
      </c>
      <c r="F35" s="16" t="str">
        <f aca="false">UPPER(MID('Ввод данных'!$C$29,5,1))</f>
        <v/>
      </c>
      <c r="G35" s="16" t="str">
        <f aca="false">UPPER(MID('Ввод данных'!$C$29,6,1))</f>
        <v/>
      </c>
      <c r="H35" s="16" t="str">
        <f aca="false">UPPER(MID('Ввод данных'!$C$29,7,1))</f>
        <v/>
      </c>
      <c r="I35" s="16" t="str">
        <f aca="false">UPPER(MID('Ввод данных'!$C$29,8,1))</f>
        <v/>
      </c>
      <c r="J35" s="16" t="str">
        <f aca="false">UPPER(MID('Ввод данных'!$C$29,9,1))</f>
        <v/>
      </c>
      <c r="K35" s="16" t="str">
        <f aca="false">UPPER(MID('Ввод данных'!$C$29,10,1))</f>
        <v/>
      </c>
      <c r="L35" s="16" t="str">
        <f aca="false">UPPER(MID('Ввод данных'!$C$29,11,1))</f>
        <v/>
      </c>
      <c r="M35" s="16" t="str">
        <f aca="false">UPPER(MID('Ввод данных'!$C$29,12,1))</f>
        <v/>
      </c>
      <c r="N35" s="16" t="str">
        <f aca="false">UPPER(MID('Ввод данных'!$C$29,13,1))</f>
        <v/>
      </c>
      <c r="O35" s="16" t="str">
        <f aca="false">UPPER(MID('Ввод данных'!$C$29,14,1))</f>
        <v/>
      </c>
      <c r="P35" s="16" t="str">
        <f aca="false">UPPER(MID('Ввод данных'!$C$29,15,1))</f>
        <v/>
      </c>
      <c r="Q35" s="16" t="str">
        <f aca="false">UPPER(MID('Ввод данных'!$C$29,16,1))</f>
        <v/>
      </c>
      <c r="R35" s="16" t="str">
        <f aca="false">UPPER(MID('Ввод данных'!$C$29,17,1))</f>
        <v/>
      </c>
      <c r="S35" s="16" t="str">
        <f aca="false">UPPER(MID('Ввод данных'!$C$29,18,1))</f>
        <v/>
      </c>
      <c r="T35" s="16" t="str">
        <f aca="false">UPPER(MID('Ввод данных'!$C$29,19,1))</f>
        <v/>
      </c>
      <c r="U35" s="16" t="str">
        <f aca="false">UPPER(MID('Ввод данных'!$C$29,20,1))</f>
        <v/>
      </c>
      <c r="V35" s="16" t="str">
        <f aca="false">UPPER(MID('Ввод данных'!$C$29,21,1))</f>
        <v/>
      </c>
      <c r="W35" s="16" t="str">
        <f aca="false">UPPER(MID('Ввод данных'!$C$29,22,1))</f>
        <v/>
      </c>
      <c r="X35" s="16" t="str">
        <f aca="false">UPPER(MID('Ввод данных'!$C$29,23,1))</f>
        <v/>
      </c>
      <c r="Y35" s="16" t="str">
        <f aca="false">UPPER(MID('Ввод данных'!$C$29,24,1))</f>
        <v/>
      </c>
      <c r="Z35" s="16" t="str">
        <f aca="false">UPPER(MID('Ввод данных'!$C$29,25,1))</f>
        <v/>
      </c>
      <c r="AA35" s="16" t="str">
        <f aca="false">UPPER(MID('Ввод данных'!$C$29,26,1))</f>
        <v/>
      </c>
      <c r="AB35" s="16" t="str">
        <f aca="false">UPPER(MID('Ввод данных'!$C$29,27,1))</f>
        <v/>
      </c>
      <c r="AC35" s="16" t="str">
        <f aca="false">UPPER(MID('Ввод данных'!$C$29,28,1))</f>
        <v/>
      </c>
      <c r="AD35" s="16" t="str">
        <f aca="false">UPPER(MID('Ввод данных'!$C$29,29,1))</f>
        <v/>
      </c>
      <c r="AE35" s="16" t="str">
        <f aca="false">UPPER(MID('Ввод данных'!$C$29,30,1))</f>
        <v/>
      </c>
      <c r="AF35" s="16" t="str">
        <f aca="false">UPPER(MID('Ввод данных'!$C$29,31,1))</f>
        <v/>
      </c>
      <c r="AG35" s="16" t="str">
        <f aca="false">UPPER(MID('Ввод данных'!$C$29,32,1))</f>
        <v/>
      </c>
      <c r="AH35" s="16" t="str">
        <f aca="false">UPPER(MID('Ввод данных'!$C$29,33,1))</f>
        <v/>
      </c>
      <c r="AI35" s="16" t="str">
        <f aca="false">UPPER(MID('Ввод данных'!$C$29,34,1))</f>
        <v/>
      </c>
      <c r="AJ35" s="16" t="str">
        <f aca="false">UPPER(MID('Ввод данных'!$C$29,35,1))</f>
        <v/>
      </c>
      <c r="AK35" s="16" t="str">
        <f aca="false">UPPER(MID('Ввод данных'!$C$29,36,1))</f>
        <v/>
      </c>
      <c r="AL35" s="16" t="str">
        <f aca="false">UPPER(MID('Ввод данных'!$C$29,37,1))</f>
        <v/>
      </c>
      <c r="AM35" s="16" t="str">
        <f aca="false">UPPER(MID('Ввод данных'!$C$29,38,1))</f>
        <v/>
      </c>
      <c r="AN35" s="16" t="str">
        <f aca="false">UPPER(MID('Ввод данных'!$C$29,39,1))</f>
        <v/>
      </c>
      <c r="AO35" s="16" t="str">
        <f aca="false">UPPER(MID('Ввод данных'!$C$29,40,1))</f>
        <v/>
      </c>
    </row>
    <row r="36" customFormat="false" ht="5.25" hidden="false" customHeight="true" outlineLevel="0" collapsed="false"/>
    <row r="37" customFormat="false" ht="19.5" hidden="false" customHeight="true" outlineLevel="0" collapsed="false">
      <c r="B37" s="15" t="s">
        <v>276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 t="s">
        <v>273</v>
      </c>
      <c r="U37" s="15"/>
      <c r="V37" s="15"/>
      <c r="W37" s="16" t="str">
        <f aca="false">UPPER(MID('Ввод данных'!$C$30,1,1))</f>
        <v>Г</v>
      </c>
      <c r="X37" s="16" t="str">
        <f aca="false">UPPER(MID('Ввод данных'!$C$30,2,1))</f>
        <v>.</v>
      </c>
      <c r="Y37" s="16" t="str">
        <f aca="false">UPPER(MID('Ввод данных'!$C$30,3,1))</f>
        <v/>
      </c>
      <c r="Z37" s="16" t="str">
        <f aca="false">UPPER(MID('Ввод данных'!$C$30,4,1))</f>
        <v/>
      </c>
      <c r="AA37" s="16" t="str">
        <f aca="false">UPPER(MID('Ввод данных'!$C$30,5,1))</f>
        <v/>
      </c>
      <c r="AB37" s="16" t="str">
        <f aca="false">UPPER(MID('Ввод данных'!$C$30,6,1))</f>
        <v/>
      </c>
      <c r="AC37" s="16" t="str">
        <f aca="false">UPPER(MID('Ввод данных'!$C$30,7,1))</f>
        <v/>
      </c>
      <c r="AD37" s="16" t="str">
        <f aca="false">UPPER(MID('Ввод данных'!$C$30,8,1))</f>
        <v/>
      </c>
      <c r="AE37" s="16" t="str">
        <f aca="false">UPPER(MID('Ввод данных'!$C$30,9,1))</f>
        <v/>
      </c>
      <c r="AF37" s="16" t="str">
        <f aca="false">UPPER(MID('Ввод данных'!$C$30,10,1))</f>
        <v/>
      </c>
      <c r="AH37" s="15" t="s">
        <v>274</v>
      </c>
      <c r="AI37" s="15"/>
      <c r="AJ37" s="15"/>
      <c r="AK37" s="15"/>
      <c r="AL37" s="15"/>
      <c r="AM37" s="15"/>
      <c r="AN37" s="15"/>
      <c r="AO37" s="15"/>
    </row>
    <row r="38" customFormat="false" ht="3.75" hidden="false" customHeight="true" outlineLevel="0" collapsed="false"/>
    <row r="39" customFormat="false" ht="19.5" hidden="false" customHeight="true" outlineLevel="0" collapsed="false">
      <c r="B39" s="16" t="str">
        <f aca="false">UPPER(MID('Ввод данных'!$C$31,1,1))</f>
        <v>К</v>
      </c>
      <c r="C39" s="16" t="str">
        <f aca="false">UPPER(MID('Ввод данных'!$C$31,2,1))</f>
        <v>А</v>
      </c>
      <c r="D39" s="16" t="str">
        <f aca="false">UPPER(MID('Ввод данных'!$C$31,3,1))</f>
        <v>З</v>
      </c>
      <c r="E39" s="16" t="str">
        <f aca="false">UPPER(MID('Ввод данных'!$C$31,4,1))</f>
        <v>А</v>
      </c>
      <c r="F39" s="16" t="str">
        <f aca="false">UPPER(MID('Ввод данных'!$C$31,5,1))</f>
        <v>Н</v>
      </c>
      <c r="G39" s="16" t="str">
        <f aca="false">UPPER(MID('Ввод данных'!$C$31,6,1))</f>
        <v>Ь</v>
      </c>
      <c r="H39" s="16" t="str">
        <f aca="false">UPPER(MID('Ввод данных'!$C$31,7,1))</f>
        <v/>
      </c>
      <c r="I39" s="16" t="str">
        <f aca="false">UPPER(MID('Ввод данных'!$C$31,8,1))</f>
        <v/>
      </c>
      <c r="J39" s="16" t="str">
        <f aca="false">UPPER(MID('Ввод данных'!$C$31,9,1))</f>
        <v/>
      </c>
      <c r="K39" s="16" t="str">
        <f aca="false">UPPER(MID('Ввод данных'!$C$31,10,1))</f>
        <v/>
      </c>
      <c r="L39" s="16" t="str">
        <f aca="false">UPPER(MID('Ввод данных'!$C$31,11,1))</f>
        <v/>
      </c>
      <c r="M39" s="16" t="str">
        <f aca="false">UPPER(MID('Ввод данных'!$C$31,12,1))</f>
        <v/>
      </c>
      <c r="N39" s="16" t="str">
        <f aca="false">UPPER(MID('Ввод данных'!$C$31,13,1))</f>
        <v/>
      </c>
      <c r="O39" s="16" t="str">
        <f aca="false">UPPER(MID('Ввод данных'!$C$31,14,1))</f>
        <v/>
      </c>
      <c r="P39" s="16" t="str">
        <f aca="false">UPPER(MID('Ввод данных'!$C$31,15,1))</f>
        <v/>
      </c>
      <c r="Q39" s="16" t="str">
        <f aca="false">UPPER(MID('Ввод данных'!$C$31,16,1))</f>
        <v/>
      </c>
      <c r="R39" s="16" t="str">
        <f aca="false">UPPER(MID('Ввод данных'!$C$31,17,1))</f>
        <v/>
      </c>
      <c r="S39" s="16" t="str">
        <f aca="false">UPPER(MID('Ввод данных'!$C$31,18,1))</f>
        <v/>
      </c>
      <c r="T39" s="16" t="str">
        <f aca="false">UPPER(MID('Ввод данных'!$C$31,19,1))</f>
        <v/>
      </c>
      <c r="U39" s="16" t="str">
        <f aca="false">UPPER(MID('Ввод данных'!$C$31,20,1))</f>
        <v/>
      </c>
      <c r="V39" s="16" t="str">
        <f aca="false">UPPER(MID('Ввод данных'!$C$31,21,1))</f>
        <v/>
      </c>
      <c r="W39" s="16" t="str">
        <f aca="false">UPPER(MID('Ввод данных'!$C$31,22,1))</f>
        <v/>
      </c>
      <c r="X39" s="16" t="str">
        <f aca="false">UPPER(MID('Ввод данных'!$C$31,23,1))</f>
        <v/>
      </c>
      <c r="Y39" s="16" t="str">
        <f aca="false">UPPER(MID('Ввод данных'!$C$31,24,1))</f>
        <v/>
      </c>
      <c r="Z39" s="16" t="str">
        <f aca="false">UPPER(MID('Ввод данных'!$C$31,25,1))</f>
        <v/>
      </c>
      <c r="AA39" s="16" t="str">
        <f aca="false">UPPER(MID('Ввод данных'!$C$31,26,1))</f>
        <v/>
      </c>
      <c r="AB39" s="16" t="str">
        <f aca="false">UPPER(MID('Ввод данных'!$C$31,27,1))</f>
        <v/>
      </c>
      <c r="AC39" s="16" t="str">
        <f aca="false">UPPER(MID('Ввод данных'!$C$31,28,1))</f>
        <v/>
      </c>
      <c r="AD39" s="16" t="str">
        <f aca="false">UPPER(MID('Ввод данных'!$C$31,29,1))</f>
        <v/>
      </c>
      <c r="AE39" s="16" t="str">
        <f aca="false">UPPER(MID('Ввод данных'!$C$31,30,1))</f>
        <v/>
      </c>
      <c r="AF39" s="16" t="str">
        <f aca="false">UPPER(MID('Ввод данных'!$C$31,31,1))</f>
        <v/>
      </c>
      <c r="AG39" s="16" t="str">
        <f aca="false">UPPER(MID('Ввод данных'!$C$31,32,1))</f>
        <v/>
      </c>
      <c r="AH39" s="16" t="str">
        <f aca="false">UPPER(MID('Ввод данных'!$C$31,33,1))</f>
        <v/>
      </c>
      <c r="AI39" s="16" t="str">
        <f aca="false">UPPER(MID('Ввод данных'!$C$31,34,1))</f>
        <v/>
      </c>
      <c r="AJ39" s="16" t="str">
        <f aca="false">UPPER(MID('Ввод данных'!$C$31,35,1))</f>
        <v/>
      </c>
      <c r="AK39" s="16" t="str">
        <f aca="false">UPPER(MID('Ввод данных'!$C$31,36,1))</f>
        <v/>
      </c>
      <c r="AL39" s="16" t="str">
        <f aca="false">UPPER(MID('Ввод данных'!$C$31,37,1))</f>
        <v/>
      </c>
      <c r="AM39" s="16" t="str">
        <f aca="false">UPPER(MID('Ввод данных'!$C$31,38,1))</f>
        <v/>
      </c>
      <c r="AN39" s="16" t="str">
        <f aca="false">UPPER(MID('Ввод данных'!$C$31,39,1))</f>
        <v/>
      </c>
      <c r="AO39" s="16" t="str">
        <f aca="false">UPPER(MID('Ввод данных'!$C$31,40,1))</f>
        <v/>
      </c>
    </row>
    <row r="40" customFormat="false" ht="5.25" hidden="false" customHeight="true" outlineLevel="0" collapsed="false"/>
    <row r="41" customFormat="false" ht="19.5" hidden="false" customHeight="true" outlineLevel="0" collapsed="false">
      <c r="B41" s="15" t="s">
        <v>277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 t="s">
        <v>278</v>
      </c>
      <c r="U41" s="15"/>
      <c r="V41" s="15"/>
      <c r="W41" s="16" t="str">
        <f aca="false">UPPER(MID('Ввод данных'!$C$32,1,1))</f>
        <v/>
      </c>
      <c r="X41" s="16" t="str">
        <f aca="false">UPPER(MID('Ввод данных'!$C$32,2,1))</f>
        <v/>
      </c>
      <c r="Y41" s="16" t="str">
        <f aca="false">UPPER(MID('Ввод данных'!$C$32,3,1))</f>
        <v/>
      </c>
      <c r="Z41" s="16" t="str">
        <f aca="false">UPPER(MID('Ввод данных'!$C$32,4,1))</f>
        <v/>
      </c>
      <c r="AA41" s="16" t="str">
        <f aca="false">UPPER(MID('Ввод данных'!$C$32,5,1))</f>
        <v/>
      </c>
      <c r="AB41" s="16" t="str">
        <f aca="false">UPPER(MID('Ввод данных'!$C$32,6,1))</f>
        <v/>
      </c>
      <c r="AC41" s="16" t="str">
        <f aca="false">UPPER(MID('Ввод данных'!$C$32,7,1))</f>
        <v/>
      </c>
      <c r="AD41" s="16" t="str">
        <f aca="false">UPPER(MID('Ввод данных'!$C$32,8,1))</f>
        <v/>
      </c>
      <c r="AE41" s="16" t="str">
        <f aca="false">UPPER(MID('Ввод данных'!$C$32,9,1))</f>
        <v/>
      </c>
      <c r="AF41" s="16" t="str">
        <f aca="false">UPPER(MID('Ввод данных'!$C$32,10,1))</f>
        <v/>
      </c>
      <c r="AH41" s="15" t="s">
        <v>274</v>
      </c>
      <c r="AI41" s="15"/>
      <c r="AJ41" s="15"/>
      <c r="AK41" s="15"/>
      <c r="AL41" s="15"/>
      <c r="AM41" s="15"/>
      <c r="AN41" s="15"/>
      <c r="AO41" s="15"/>
    </row>
    <row r="42" customFormat="false" ht="3.75" hidden="false" customHeight="true" outlineLevel="0" collapsed="false"/>
    <row r="43" customFormat="false" ht="19.5" hidden="false" customHeight="true" outlineLevel="0" collapsed="false">
      <c r="B43" s="16" t="str">
        <f aca="false">UPPER(MID('Ввод данных'!$C$33,1,1))</f>
        <v/>
      </c>
      <c r="C43" s="16" t="str">
        <f aca="false">UPPER(MID('Ввод данных'!$C$33,2,1))</f>
        <v/>
      </c>
      <c r="D43" s="16" t="str">
        <f aca="false">UPPER(MID('Ввод данных'!$C$33,3,1))</f>
        <v/>
      </c>
      <c r="E43" s="16" t="str">
        <f aca="false">UPPER(MID('Ввод данных'!$C$33,4,1))</f>
        <v/>
      </c>
      <c r="F43" s="16" t="str">
        <f aca="false">UPPER(MID('Ввод данных'!$C$33,5,1))</f>
        <v/>
      </c>
      <c r="G43" s="16" t="str">
        <f aca="false">UPPER(MID('Ввод данных'!$C$33,6,1))</f>
        <v/>
      </c>
      <c r="H43" s="16" t="str">
        <f aca="false">UPPER(MID('Ввод данных'!$C$33,7,1))</f>
        <v/>
      </c>
      <c r="I43" s="16" t="str">
        <f aca="false">UPPER(MID('Ввод данных'!$C$33,8,1))</f>
        <v/>
      </c>
      <c r="J43" s="16" t="str">
        <f aca="false">UPPER(MID('Ввод данных'!$C$33,9,1))</f>
        <v/>
      </c>
      <c r="K43" s="16" t="str">
        <f aca="false">UPPER(MID('Ввод данных'!$C$33,10,1))</f>
        <v/>
      </c>
      <c r="L43" s="16" t="str">
        <f aca="false">UPPER(MID('Ввод данных'!$C$33,11,1))</f>
        <v/>
      </c>
      <c r="M43" s="16" t="str">
        <f aca="false">UPPER(MID('Ввод данных'!$C$33,12,1))</f>
        <v/>
      </c>
      <c r="N43" s="16" t="str">
        <f aca="false">UPPER(MID('Ввод данных'!$C$33,13,1))</f>
        <v/>
      </c>
      <c r="O43" s="16" t="str">
        <f aca="false">UPPER(MID('Ввод данных'!$C$33,14,1))</f>
        <v/>
      </c>
      <c r="P43" s="16" t="str">
        <f aca="false">UPPER(MID('Ввод данных'!$C$33,15,1))</f>
        <v/>
      </c>
      <c r="Q43" s="16" t="str">
        <f aca="false">UPPER(MID('Ввод данных'!$C$33,16,1))</f>
        <v/>
      </c>
      <c r="R43" s="16" t="str">
        <f aca="false">UPPER(MID('Ввод данных'!$C$33,17,1))</f>
        <v/>
      </c>
      <c r="S43" s="16" t="str">
        <f aca="false">UPPER(MID('Ввод данных'!$C$33,18,1))</f>
        <v/>
      </c>
      <c r="T43" s="16" t="str">
        <f aca="false">UPPER(MID('Ввод данных'!$C$33,19,1))</f>
        <v/>
      </c>
      <c r="U43" s="16" t="str">
        <f aca="false">UPPER(MID('Ввод данных'!$C$33,20,1))</f>
        <v/>
      </c>
      <c r="V43" s="16" t="str">
        <f aca="false">UPPER(MID('Ввод данных'!$C$33,21,1))</f>
        <v/>
      </c>
      <c r="W43" s="16" t="str">
        <f aca="false">UPPER(MID('Ввод данных'!$C$33,22,1))</f>
        <v/>
      </c>
      <c r="X43" s="16" t="str">
        <f aca="false">UPPER(MID('Ввод данных'!$C$33,23,1))</f>
        <v/>
      </c>
      <c r="Y43" s="16" t="str">
        <f aca="false">UPPER(MID('Ввод данных'!$C$33,24,1))</f>
        <v/>
      </c>
      <c r="Z43" s="16" t="str">
        <f aca="false">UPPER(MID('Ввод данных'!$C$33,25,1))</f>
        <v/>
      </c>
      <c r="AA43" s="16" t="str">
        <f aca="false">UPPER(MID('Ввод данных'!$C$33,26,1))</f>
        <v/>
      </c>
      <c r="AB43" s="16" t="str">
        <f aca="false">UPPER(MID('Ввод данных'!$C$33,27,1))</f>
        <v/>
      </c>
      <c r="AC43" s="16" t="str">
        <f aca="false">UPPER(MID('Ввод данных'!$C$33,28,1))</f>
        <v/>
      </c>
      <c r="AD43" s="16" t="str">
        <f aca="false">UPPER(MID('Ввод данных'!$C$33,29,1))</f>
        <v/>
      </c>
      <c r="AE43" s="16" t="str">
        <f aca="false">UPPER(MID('Ввод данных'!$C$33,30,1))</f>
        <v/>
      </c>
      <c r="AF43" s="16" t="str">
        <f aca="false">UPPER(MID('Ввод данных'!$C$33,31,1))</f>
        <v/>
      </c>
      <c r="AG43" s="16" t="str">
        <f aca="false">UPPER(MID('Ввод данных'!$C$33,32,1))</f>
        <v/>
      </c>
      <c r="AH43" s="16" t="str">
        <f aca="false">UPPER(MID('Ввод данных'!$C$33,33,1))</f>
        <v/>
      </c>
      <c r="AI43" s="16" t="str">
        <f aca="false">UPPER(MID('Ввод данных'!$C$33,34,1))</f>
        <v/>
      </c>
      <c r="AJ43" s="16" t="str">
        <f aca="false">UPPER(MID('Ввод данных'!$C$33,35,1))</f>
        <v/>
      </c>
      <c r="AK43" s="16" t="str">
        <f aca="false">UPPER(MID('Ввод данных'!$C$33,36,1))</f>
        <v/>
      </c>
      <c r="AL43" s="16" t="str">
        <f aca="false">UPPER(MID('Ввод данных'!$C$33,37,1))</f>
        <v/>
      </c>
      <c r="AM43" s="16" t="str">
        <f aca="false">UPPER(MID('Ввод данных'!$C$33,38,1))</f>
        <v/>
      </c>
      <c r="AN43" s="16" t="str">
        <f aca="false">UPPER(MID('Ввод данных'!$C$33,39,1))</f>
        <v/>
      </c>
      <c r="AO43" s="16" t="str">
        <f aca="false">UPPER(MID('Ввод данных'!$C$33,40,1))</f>
        <v/>
      </c>
    </row>
    <row r="44" customFormat="false" ht="5.25" hidden="false" customHeight="true" outlineLevel="0" collapsed="false"/>
    <row r="45" customFormat="false" ht="19.5" hidden="false" customHeight="true" outlineLevel="0" collapsed="false">
      <c r="B45" s="15" t="s">
        <v>279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 t="s">
        <v>278</v>
      </c>
      <c r="U45" s="15"/>
      <c r="V45" s="15"/>
      <c r="W45" s="16" t="str">
        <f aca="false">UPPER(MID('Ввод данных'!$C$34,1,1))</f>
        <v>У</v>
      </c>
      <c r="X45" s="16" t="str">
        <f aca="false">UPPER(MID('Ввод данных'!$C$34,2,1))</f>
        <v>Л</v>
      </c>
      <c r="Y45" s="16" t="str">
        <f aca="false">UPPER(MID('Ввод данных'!$C$34,3,1))</f>
        <v>.</v>
      </c>
      <c r="Z45" s="16" t="str">
        <f aca="false">UPPER(MID('Ввод данных'!$C$34,4,1))</f>
        <v/>
      </c>
      <c r="AA45" s="16" t="str">
        <f aca="false">UPPER(MID('Ввод данных'!$C$34,5,1))</f>
        <v/>
      </c>
      <c r="AB45" s="16" t="str">
        <f aca="false">UPPER(MID('Ввод данных'!$C$34,6,1))</f>
        <v/>
      </c>
      <c r="AC45" s="16" t="str">
        <f aca="false">UPPER(MID('Ввод данных'!$C$34,7,1))</f>
        <v/>
      </c>
      <c r="AD45" s="16" t="str">
        <f aca="false">UPPER(MID('Ввод данных'!$C$34,8,1))</f>
        <v/>
      </c>
      <c r="AE45" s="16" t="str">
        <f aca="false">UPPER(MID('Ввод данных'!$C$34,9,1))</f>
        <v/>
      </c>
      <c r="AF45" s="16" t="str">
        <f aca="false">UPPER(MID('Ввод данных'!$C$34,10,1))</f>
        <v/>
      </c>
      <c r="AH45" s="15" t="s">
        <v>274</v>
      </c>
      <c r="AI45" s="15"/>
      <c r="AJ45" s="15"/>
      <c r="AK45" s="15"/>
      <c r="AL45" s="15"/>
      <c r="AM45" s="15"/>
      <c r="AN45" s="15"/>
      <c r="AO45" s="15"/>
    </row>
    <row r="46" customFormat="false" ht="3.75" hidden="false" customHeight="true" outlineLevel="0" collapsed="false"/>
    <row r="47" customFormat="false" ht="19.5" hidden="false" customHeight="true" outlineLevel="0" collapsed="false">
      <c r="B47" s="16" t="str">
        <f aca="false">UPPER(MID('Ввод данных'!$C$35,1,1))</f>
        <v>Б</v>
      </c>
      <c r="C47" s="16" t="str">
        <f aca="false">UPPER(MID('Ввод данных'!$C$35,2,1))</f>
        <v>А</v>
      </c>
      <c r="D47" s="16" t="str">
        <f aca="false">UPPER(MID('Ввод данных'!$C$35,3,1))</f>
        <v>У</v>
      </c>
      <c r="E47" s="16" t="str">
        <f aca="false">UPPER(MID('Ввод данных'!$C$35,4,1))</f>
        <v>М</v>
      </c>
      <c r="F47" s="16" t="str">
        <f aca="false">UPPER(MID('Ввод данных'!$C$35,5,1))</f>
        <v>А</v>
      </c>
      <c r="G47" s="16" t="str">
        <f aca="false">UPPER(MID('Ввод данных'!$C$35,6,1))</f>
        <v>Н</v>
      </c>
      <c r="H47" s="16" t="str">
        <f aca="false">UPPER(MID('Ввод данных'!$C$35,7,1))</f>
        <v>А</v>
      </c>
      <c r="I47" s="16" t="str">
        <f aca="false">UPPER(MID('Ввод данных'!$C$35,8,1))</f>
        <v/>
      </c>
      <c r="J47" s="16" t="str">
        <f aca="false">UPPER(MID('Ввод данных'!$C$35,9,1))</f>
        <v/>
      </c>
      <c r="K47" s="16" t="str">
        <f aca="false">UPPER(MID('Ввод данных'!$C$35,10,1))</f>
        <v/>
      </c>
      <c r="L47" s="16" t="str">
        <f aca="false">UPPER(MID('Ввод данных'!$C$35,11,1))</f>
        <v/>
      </c>
      <c r="M47" s="16" t="str">
        <f aca="false">UPPER(MID('Ввод данных'!$C$35,12,1))</f>
        <v/>
      </c>
      <c r="N47" s="16" t="str">
        <f aca="false">UPPER(MID('Ввод данных'!$C$35,13,1))</f>
        <v/>
      </c>
      <c r="O47" s="16" t="str">
        <f aca="false">UPPER(MID('Ввод данных'!$C$35,14,1))</f>
        <v/>
      </c>
      <c r="P47" s="16" t="str">
        <f aca="false">UPPER(MID('Ввод данных'!$C$35,15,1))</f>
        <v/>
      </c>
      <c r="Q47" s="16" t="str">
        <f aca="false">UPPER(MID('Ввод данных'!$C$35,16,1))</f>
        <v/>
      </c>
      <c r="R47" s="16" t="str">
        <f aca="false">UPPER(MID('Ввод данных'!$C$35,17,1))</f>
        <v/>
      </c>
      <c r="S47" s="16" t="str">
        <f aca="false">UPPER(MID('Ввод данных'!$C$35,18,1))</f>
        <v/>
      </c>
      <c r="T47" s="16" t="str">
        <f aca="false">UPPER(MID('Ввод данных'!$C$35,19,1))</f>
        <v/>
      </c>
      <c r="U47" s="16" t="str">
        <f aca="false">UPPER(MID('Ввод данных'!$C$35,20,1))</f>
        <v/>
      </c>
      <c r="V47" s="16" t="str">
        <f aca="false">UPPER(MID('Ввод данных'!$C$35,21,1))</f>
        <v/>
      </c>
      <c r="W47" s="16" t="str">
        <f aca="false">UPPER(MID('Ввод данных'!$C$35,22,1))</f>
        <v/>
      </c>
      <c r="X47" s="16" t="str">
        <f aca="false">UPPER(MID('Ввод данных'!$C$35,23,1))</f>
        <v/>
      </c>
      <c r="Y47" s="16" t="str">
        <f aca="false">UPPER(MID('Ввод данных'!$C$35,24,1))</f>
        <v/>
      </c>
      <c r="Z47" s="16" t="str">
        <f aca="false">UPPER(MID('Ввод данных'!$C$35,25,1))</f>
        <v/>
      </c>
      <c r="AA47" s="16" t="str">
        <f aca="false">UPPER(MID('Ввод данных'!$C$35,26,1))</f>
        <v/>
      </c>
      <c r="AB47" s="16" t="str">
        <f aca="false">UPPER(MID('Ввод данных'!$C$35,27,1))</f>
        <v/>
      </c>
      <c r="AC47" s="16" t="str">
        <f aca="false">UPPER(MID('Ввод данных'!$C$35,28,1))</f>
        <v/>
      </c>
      <c r="AD47" s="16" t="str">
        <f aca="false">UPPER(MID('Ввод данных'!$C$35,29,1))</f>
        <v/>
      </c>
      <c r="AE47" s="16" t="str">
        <f aca="false">UPPER(MID('Ввод данных'!$C$35,30,1))</f>
        <v/>
      </c>
      <c r="AF47" s="16" t="str">
        <f aca="false">UPPER(MID('Ввод данных'!$C$35,31,1))</f>
        <v/>
      </c>
      <c r="AG47" s="16" t="str">
        <f aca="false">UPPER(MID('Ввод данных'!$C$35,32,1))</f>
        <v/>
      </c>
      <c r="AH47" s="16" t="str">
        <f aca="false">UPPER(MID('Ввод данных'!$C$35,33,1))</f>
        <v/>
      </c>
      <c r="AI47" s="16" t="str">
        <f aca="false">UPPER(MID('Ввод данных'!$C$35,34,1))</f>
        <v/>
      </c>
      <c r="AJ47" s="16" t="str">
        <f aca="false">UPPER(MID('Ввод данных'!$C$35,35,1))</f>
        <v/>
      </c>
      <c r="AK47" s="16" t="str">
        <f aca="false">UPPER(MID('Ввод данных'!$C$35,36,1))</f>
        <v/>
      </c>
      <c r="AL47" s="16" t="str">
        <f aca="false">UPPER(MID('Ввод данных'!$C$35,37,1))</f>
        <v/>
      </c>
      <c r="AM47" s="16" t="str">
        <f aca="false">UPPER(MID('Ввод данных'!$C$35,38,1))</f>
        <v/>
      </c>
      <c r="AN47" s="16" t="str">
        <f aca="false">UPPER(MID('Ввод данных'!$C$35,39,1))</f>
        <v/>
      </c>
      <c r="AO47" s="16" t="str">
        <f aca="false">UPPER(MID('Ввод данных'!$C$35,40,1))</f>
        <v/>
      </c>
    </row>
    <row r="48" customFormat="false" ht="3.75" hidden="false" customHeight="true" outlineLevel="0" collapsed="false"/>
    <row r="49" customFormat="false" ht="19.5" hidden="false" customHeight="true" outlineLevel="0" collapsed="false">
      <c r="B49" s="16" t="str">
        <f aca="false">UPPER(MID('Ввод данных'!$C$36,1,1))</f>
        <v/>
      </c>
      <c r="C49" s="16" t="str">
        <f aca="false">UPPER(MID('Ввод данных'!$C$36,2,1))</f>
        <v/>
      </c>
      <c r="D49" s="16" t="str">
        <f aca="false">UPPER(MID('Ввод данных'!$C$36,3,1))</f>
        <v/>
      </c>
      <c r="E49" s="16" t="str">
        <f aca="false">UPPER(MID('Ввод данных'!$C$36,4,1))</f>
        <v/>
      </c>
      <c r="F49" s="16" t="str">
        <f aca="false">UPPER(MID('Ввод данных'!$C$36,5,1))</f>
        <v/>
      </c>
      <c r="G49" s="16" t="str">
        <f aca="false">UPPER(MID('Ввод данных'!$C$36,6,1))</f>
        <v/>
      </c>
      <c r="H49" s="16" t="str">
        <f aca="false">UPPER(MID('Ввод данных'!$C$36,7,1))</f>
        <v/>
      </c>
      <c r="I49" s="16" t="str">
        <f aca="false">UPPER(MID('Ввод данных'!$C$36,8,1))</f>
        <v/>
      </c>
      <c r="J49" s="16" t="str">
        <f aca="false">UPPER(MID('Ввод данных'!$C$36,9,1))</f>
        <v/>
      </c>
      <c r="K49" s="16" t="str">
        <f aca="false">UPPER(MID('Ввод данных'!$C$36,10,1))</f>
        <v/>
      </c>
      <c r="L49" s="16" t="str">
        <f aca="false">UPPER(MID('Ввод данных'!$C$36,11,1))</f>
        <v/>
      </c>
      <c r="M49" s="16" t="str">
        <f aca="false">UPPER(MID('Ввод данных'!$C$36,12,1))</f>
        <v/>
      </c>
      <c r="N49" s="16" t="str">
        <f aca="false">UPPER(MID('Ввод данных'!$C$36,13,1))</f>
        <v/>
      </c>
      <c r="O49" s="16" t="str">
        <f aca="false">UPPER(MID('Ввод данных'!$C$36,14,1))</f>
        <v/>
      </c>
      <c r="P49" s="16" t="str">
        <f aca="false">UPPER(MID('Ввод данных'!$C$36,15,1))</f>
        <v/>
      </c>
      <c r="Q49" s="16" t="str">
        <f aca="false">UPPER(MID('Ввод данных'!$C$36,16,1))</f>
        <v/>
      </c>
      <c r="R49" s="16" t="str">
        <f aca="false">UPPER(MID('Ввод данных'!$C$36,17,1))</f>
        <v/>
      </c>
      <c r="S49" s="16" t="str">
        <f aca="false">UPPER(MID('Ввод данных'!$C$36,18,1))</f>
        <v/>
      </c>
      <c r="T49" s="16" t="str">
        <f aca="false">UPPER(MID('Ввод данных'!$C$36,19,1))</f>
        <v/>
      </c>
      <c r="U49" s="16" t="str">
        <f aca="false">UPPER(MID('Ввод данных'!$C$36,20,1))</f>
        <v/>
      </c>
      <c r="V49" s="16" t="str">
        <f aca="false">UPPER(MID('Ввод данных'!$C$36,21,1))</f>
        <v/>
      </c>
      <c r="W49" s="16" t="str">
        <f aca="false">UPPER(MID('Ввод данных'!$C$36,22,1))</f>
        <v/>
      </c>
      <c r="X49" s="16" t="str">
        <f aca="false">UPPER(MID('Ввод данных'!$C$36,23,1))</f>
        <v/>
      </c>
      <c r="Y49" s="16" t="str">
        <f aca="false">UPPER(MID('Ввод данных'!$C$36,24,1))</f>
        <v/>
      </c>
      <c r="Z49" s="16" t="str">
        <f aca="false">UPPER(MID('Ввод данных'!$C$36,25,1))</f>
        <v/>
      </c>
      <c r="AA49" s="16" t="str">
        <f aca="false">UPPER(MID('Ввод данных'!$C$36,26,1))</f>
        <v/>
      </c>
      <c r="AB49" s="16" t="str">
        <f aca="false">UPPER(MID('Ввод данных'!$C$36,27,1))</f>
        <v/>
      </c>
      <c r="AC49" s="16" t="str">
        <f aca="false">UPPER(MID('Ввод данных'!$C$36,28,1))</f>
        <v/>
      </c>
      <c r="AD49" s="16" t="str">
        <f aca="false">UPPER(MID('Ввод данных'!$C$36,29,1))</f>
        <v/>
      </c>
      <c r="AE49" s="16" t="str">
        <f aca="false">UPPER(MID('Ввод данных'!$C$36,30,1))</f>
        <v/>
      </c>
      <c r="AF49" s="16" t="str">
        <f aca="false">UPPER(MID('Ввод данных'!$C$36,31,1))</f>
        <v/>
      </c>
      <c r="AG49" s="16" t="str">
        <f aca="false">UPPER(MID('Ввод данных'!$C$36,32,1))</f>
        <v/>
      </c>
      <c r="AH49" s="16" t="str">
        <f aca="false">UPPER(MID('Ввод данных'!$C$36,33,1))</f>
        <v/>
      </c>
      <c r="AI49" s="16" t="str">
        <f aca="false">UPPER(MID('Ввод данных'!$C$36,34,1))</f>
        <v/>
      </c>
      <c r="AJ49" s="16" t="str">
        <f aca="false">UPPER(MID('Ввод данных'!$C$36,35,1))</f>
        <v/>
      </c>
      <c r="AK49" s="16" t="str">
        <f aca="false">UPPER(MID('Ввод данных'!$C$36,36,1))</f>
        <v/>
      </c>
      <c r="AL49" s="16" t="str">
        <f aca="false">UPPER(MID('Ввод данных'!$C$36,37,1))</f>
        <v/>
      </c>
      <c r="AM49" s="16" t="str">
        <f aca="false">UPPER(MID('Ввод данных'!$C$36,38,1))</f>
        <v/>
      </c>
      <c r="AN49" s="16" t="str">
        <f aca="false">UPPER(MID('Ввод данных'!$C$36,39,1))</f>
        <v/>
      </c>
      <c r="AO49" s="16" t="str">
        <f aca="false">UPPER(MID('Ввод данных'!$C$36,40,1))</f>
        <v/>
      </c>
    </row>
    <row r="50" customFormat="false" ht="11.25" hidden="false" customHeight="true" outlineLevel="0" collapsed="false"/>
    <row r="51" customFormat="false" ht="9.75" hidden="false" customHeight="true" outlineLevel="0" collapsed="false">
      <c r="B51" s="23" t="s">
        <v>280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</row>
  </sheetData>
  <mergeCells count="32">
    <mergeCell ref="B1:AQ1"/>
    <mergeCell ref="B2:Q2"/>
    <mergeCell ref="V2:AQ2"/>
    <mergeCell ref="B3:D3"/>
    <mergeCell ref="S3:U3"/>
    <mergeCell ref="AH3:AJ3"/>
    <mergeCell ref="B5:AQ5"/>
    <mergeCell ref="B7:I7"/>
    <mergeCell ref="M7:P7"/>
    <mergeCell ref="B9:M9"/>
    <mergeCell ref="B11:I11"/>
    <mergeCell ref="W11:AE11"/>
    <mergeCell ref="B13:AQ13"/>
    <mergeCell ref="B21:AQ21"/>
    <mergeCell ref="B23:O23"/>
    <mergeCell ref="S23:V23"/>
    <mergeCell ref="B25:AQ25"/>
    <mergeCell ref="B27:D27"/>
    <mergeCell ref="G27:N27"/>
    <mergeCell ref="B31:AQ31"/>
    <mergeCell ref="B33:D33"/>
    <mergeCell ref="G33:N33"/>
    <mergeCell ref="B37:S37"/>
    <mergeCell ref="T37:V37"/>
    <mergeCell ref="AH37:AO37"/>
    <mergeCell ref="B41:S41"/>
    <mergeCell ref="T41:V41"/>
    <mergeCell ref="AH41:AO41"/>
    <mergeCell ref="B45:S45"/>
    <mergeCell ref="T45:V45"/>
    <mergeCell ref="AH45:AO45"/>
    <mergeCell ref="B51:AQ51"/>
  </mergeCells>
  <printOptions headings="false" gridLines="false" gridLinesSet="true" horizontalCentered="tru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Q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43" min="2" style="0" width="2"/>
  </cols>
  <sheetData>
    <row r="1" customFormat="false" ht="15" hidden="false" customHeight="false" outlineLevel="0" collapsed="false">
      <c r="B1" s="11" t="s">
        <v>236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customFormat="false" ht="19.5" hidden="false" customHeight="true" outlineLevel="0" collapsed="false">
      <c r="B2" s="13" t="s">
        <v>281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V2" s="14" t="s">
        <v>261</v>
      </c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customFormat="false" ht="19.5" hidden="false" customHeight="true" outlineLevel="0" collapsed="false">
      <c r="B3" s="15" t="s">
        <v>240</v>
      </c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S3" s="15" t="s">
        <v>241</v>
      </c>
      <c r="T3" s="15"/>
      <c r="U3" s="15"/>
      <c r="V3" s="16"/>
      <c r="W3" s="16"/>
      <c r="X3" s="16"/>
      <c r="Y3" s="16"/>
      <c r="Z3" s="16"/>
      <c r="AA3" s="16"/>
      <c r="AB3" s="16"/>
      <c r="AC3" s="16"/>
      <c r="AD3" s="16"/>
      <c r="AH3" s="15" t="s">
        <v>29</v>
      </c>
      <c r="AI3" s="15"/>
      <c r="AJ3" s="15"/>
      <c r="AK3" s="16" t="s">
        <v>242</v>
      </c>
      <c r="AL3" s="16" t="s">
        <v>242</v>
      </c>
      <c r="AM3" s="16" t="s">
        <v>282</v>
      </c>
    </row>
    <row r="4" customFormat="false" ht="8.25" hidden="false" customHeight="true" outlineLevel="0" collapsed="false"/>
    <row r="5" customFormat="false" ht="10.5" hidden="false" customHeight="true" outlineLevel="0" collapsed="false">
      <c r="B5" s="24" t="s">
        <v>283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customFormat="false" ht="2.25" hidden="false" customHeight="true" outlineLevel="0" collapsed="false"/>
    <row r="7" customFormat="false" ht="19.5" hidden="false" customHeight="true" outlineLevel="0" collapsed="false">
      <c r="B7" s="15" t="s">
        <v>278</v>
      </c>
      <c r="C7" s="15"/>
      <c r="D7" s="15"/>
      <c r="E7" s="16" t="str">
        <f aca="false">UPPER(MID('Ввод данных'!$C$37,1,1))</f>
        <v>Д</v>
      </c>
      <c r="F7" s="16" t="str">
        <f aca="false">UPPER(MID('Ввод данных'!$C$37,2,1))</f>
        <v>.</v>
      </c>
      <c r="G7" s="16" t="str">
        <f aca="false">UPPER(MID('Ввод данных'!$C$37,3,1))</f>
        <v/>
      </c>
      <c r="H7" s="16" t="str">
        <f aca="false">UPPER(MID('Ввод данных'!$C$37,4,1))</f>
        <v/>
      </c>
      <c r="I7" s="16" t="str">
        <f aca="false">UPPER(MID('Ввод данных'!$C$37,5,1))</f>
        <v/>
      </c>
      <c r="J7" s="16" t="str">
        <f aca="false">UPPER(MID('Ввод данных'!$C$37,6,1))</f>
        <v/>
      </c>
      <c r="K7" s="16" t="str">
        <f aca="false">UPPER(MID('Ввод данных'!$C$37,7,1))</f>
        <v/>
      </c>
      <c r="L7" s="16" t="str">
        <f aca="false">UPPER(MID('Ввод данных'!$C$37,8,1))</f>
        <v/>
      </c>
      <c r="M7" s="16" t="str">
        <f aca="false">UPPER(MID('Ввод данных'!$C$37,9,1))</f>
        <v/>
      </c>
      <c r="N7" s="16" t="str">
        <f aca="false">UPPER(MID('Ввод данных'!$C$37,10,1))</f>
        <v/>
      </c>
      <c r="Q7" s="15" t="s">
        <v>284</v>
      </c>
      <c r="R7" s="15"/>
      <c r="S7" s="15"/>
      <c r="T7" s="15"/>
      <c r="U7" s="16" t="str">
        <f aca="false">UPPER(MID('Ввод данных'!$C$38,1,1))</f>
        <v>1</v>
      </c>
      <c r="V7" s="16" t="str">
        <f aca="false">UPPER(MID('Ввод данных'!$C$38,2,1))</f>
        <v>0</v>
      </c>
      <c r="W7" s="16" t="str">
        <f aca="false">UPPER(MID('Ввод данных'!$C$38,3,1))</f>
        <v/>
      </c>
      <c r="X7" s="16" t="str">
        <f aca="false">UPPER(MID('Ввод данных'!$C$38,4,1))</f>
        <v/>
      </c>
      <c r="Y7" s="16" t="str">
        <f aca="false">UPPER(MID('Ввод данных'!$C$38,5,1))</f>
        <v/>
      </c>
      <c r="Z7" s="16" t="str">
        <f aca="false">UPPER(MID('Ввод данных'!$C$38,6,1))</f>
        <v/>
      </c>
      <c r="AA7" s="16" t="str">
        <f aca="false">UPPER(MID('Ввод данных'!$C$38,7,1))</f>
        <v/>
      </c>
      <c r="AB7" s="16" t="str">
        <f aca="false">UPPER(MID('Ввод данных'!$C$38,8,1))</f>
        <v/>
      </c>
      <c r="AC7" s="16" t="str">
        <f aca="false">UPPER(MID('Ввод данных'!$C$38,9,1))</f>
        <v/>
      </c>
      <c r="AD7" s="16" t="str">
        <f aca="false">UPPER(MID('Ввод данных'!$C$38,10,1))</f>
        <v/>
      </c>
      <c r="AE7" s="16" t="str">
        <f aca="false">UPPER(MID('Ввод данных'!$C$38,11,1))</f>
        <v/>
      </c>
      <c r="AF7" s="16" t="str">
        <f aca="false">UPPER(MID('Ввод данных'!$C$38,12,1))</f>
        <v/>
      </c>
      <c r="AG7" s="16" t="str">
        <f aca="false">UPPER(MID('Ввод данных'!$C$38,13,1))</f>
        <v/>
      </c>
      <c r="AH7" s="16" t="str">
        <f aca="false">UPPER(MID('Ввод данных'!$C$38,14,1))</f>
        <v/>
      </c>
      <c r="AI7" s="16" t="str">
        <f aca="false">UPPER(MID('Ввод данных'!$C$38,15,1))</f>
        <v/>
      </c>
      <c r="AJ7" s="16" t="str">
        <f aca="false">UPPER(MID('Ввод данных'!$C$38,16,1))</f>
        <v/>
      </c>
      <c r="AK7" s="16" t="str">
        <f aca="false">UPPER(MID('Ввод данных'!$C$38,17,1))</f>
        <v/>
      </c>
      <c r="AL7" s="16" t="str">
        <f aca="false">UPPER(MID('Ввод данных'!$C$38,18,1))</f>
        <v/>
      </c>
      <c r="AM7" s="16" t="str">
        <f aca="false">UPPER(MID('Ввод данных'!$C$38,19,1))</f>
        <v/>
      </c>
      <c r="AN7" s="16" t="str">
        <f aca="false">UPPER(MID('Ввод данных'!$C$38,20,1))</f>
        <v/>
      </c>
    </row>
    <row r="8" customFormat="false" ht="3.75" hidden="false" customHeight="true" outlineLevel="0" collapsed="false"/>
    <row r="9" customFormat="false" ht="19.5" hidden="false" customHeight="true" outlineLevel="0" collapsed="false">
      <c r="B9" s="15" t="s">
        <v>278</v>
      </c>
      <c r="C9" s="15"/>
      <c r="D9" s="15"/>
      <c r="E9" s="16" t="str">
        <f aca="false">UPPER(MID('Ввод данных'!$C$39,1,1))</f>
        <v/>
      </c>
      <c r="F9" s="16" t="str">
        <f aca="false">UPPER(MID('Ввод данных'!$C$39,2,1))</f>
        <v/>
      </c>
      <c r="G9" s="16" t="str">
        <f aca="false">UPPER(MID('Ввод данных'!$C$39,3,1))</f>
        <v/>
      </c>
      <c r="H9" s="16" t="str">
        <f aca="false">UPPER(MID('Ввод данных'!$C$39,4,1))</f>
        <v/>
      </c>
      <c r="I9" s="16" t="str">
        <f aca="false">UPPER(MID('Ввод данных'!$C$39,5,1))</f>
        <v/>
      </c>
      <c r="J9" s="16" t="str">
        <f aca="false">UPPER(MID('Ввод данных'!$C$39,6,1))</f>
        <v/>
      </c>
      <c r="K9" s="16" t="str">
        <f aca="false">UPPER(MID('Ввод данных'!$C$39,7,1))</f>
        <v/>
      </c>
      <c r="L9" s="16" t="str">
        <f aca="false">UPPER(MID('Ввод данных'!$C$39,8,1))</f>
        <v/>
      </c>
      <c r="M9" s="16" t="str">
        <f aca="false">UPPER(MID('Ввод данных'!$C$39,9,1))</f>
        <v/>
      </c>
      <c r="N9" s="16" t="str">
        <f aca="false">UPPER(MID('Ввод данных'!$C$39,10,1))</f>
        <v/>
      </c>
      <c r="Q9" s="15" t="s">
        <v>284</v>
      </c>
      <c r="R9" s="15"/>
      <c r="S9" s="15"/>
      <c r="T9" s="15"/>
      <c r="U9" s="16" t="str">
        <f aca="false">UPPER(MID('Ввод данных'!$C$40,1,1))</f>
        <v/>
      </c>
      <c r="V9" s="16" t="str">
        <f aca="false">UPPER(MID('Ввод данных'!$C$40,2,1))</f>
        <v/>
      </c>
      <c r="W9" s="16" t="str">
        <f aca="false">UPPER(MID('Ввод данных'!$C$40,3,1))</f>
        <v/>
      </c>
      <c r="X9" s="16" t="str">
        <f aca="false">UPPER(MID('Ввод данных'!$C$40,4,1))</f>
        <v/>
      </c>
      <c r="Y9" s="16" t="str">
        <f aca="false">UPPER(MID('Ввод данных'!$C$40,5,1))</f>
        <v/>
      </c>
      <c r="Z9" s="16" t="str">
        <f aca="false">UPPER(MID('Ввод данных'!$C$40,6,1))</f>
        <v/>
      </c>
      <c r="AA9" s="16" t="str">
        <f aca="false">UPPER(MID('Ввод данных'!$C$40,7,1))</f>
        <v/>
      </c>
      <c r="AB9" s="16" t="str">
        <f aca="false">UPPER(MID('Ввод данных'!$C$40,8,1))</f>
        <v/>
      </c>
      <c r="AC9" s="16" t="str">
        <f aca="false">UPPER(MID('Ввод данных'!$C$40,9,1))</f>
        <v/>
      </c>
      <c r="AD9" s="16" t="str">
        <f aca="false">UPPER(MID('Ввод данных'!$C$40,10,1))</f>
        <v/>
      </c>
      <c r="AE9" s="16" t="str">
        <f aca="false">UPPER(MID('Ввод данных'!$C$40,11,1))</f>
        <v/>
      </c>
      <c r="AF9" s="16" t="str">
        <f aca="false">UPPER(MID('Ввод данных'!$C$40,12,1))</f>
        <v/>
      </c>
      <c r="AG9" s="16" t="str">
        <f aca="false">UPPER(MID('Ввод данных'!$C$40,13,1))</f>
        <v/>
      </c>
      <c r="AH9" s="16" t="str">
        <f aca="false">UPPER(MID('Ввод данных'!$C$40,14,1))</f>
        <v/>
      </c>
      <c r="AI9" s="16" t="str">
        <f aca="false">UPPER(MID('Ввод данных'!$C$40,15,1))</f>
        <v/>
      </c>
      <c r="AJ9" s="16" t="str">
        <f aca="false">UPPER(MID('Ввод данных'!$C$40,16,1))</f>
        <v/>
      </c>
      <c r="AK9" s="16" t="str">
        <f aca="false">UPPER(MID('Ввод данных'!$C$40,17,1))</f>
        <v/>
      </c>
      <c r="AL9" s="16" t="str">
        <f aca="false">UPPER(MID('Ввод данных'!$C$40,18,1))</f>
        <v/>
      </c>
      <c r="AM9" s="16" t="str">
        <f aca="false">UPPER(MID('Ввод данных'!$C$40,19,1))</f>
        <v/>
      </c>
      <c r="AN9" s="16" t="str">
        <f aca="false">UPPER(MID('Ввод данных'!$C$40,20,1))</f>
        <v/>
      </c>
    </row>
    <row r="10" customFormat="false" ht="3.75" hidden="false" customHeight="true" outlineLevel="0" collapsed="false"/>
    <row r="11" customFormat="false" ht="19.5" hidden="false" customHeight="true" outlineLevel="0" collapsed="false">
      <c r="B11" s="15" t="s">
        <v>278</v>
      </c>
      <c r="C11" s="15"/>
      <c r="D11" s="15"/>
      <c r="E11" s="16" t="str">
        <f aca="false">UPPER(MID('Ввод данных'!$C$41,1,1))</f>
        <v/>
      </c>
      <c r="F11" s="16" t="str">
        <f aca="false">UPPER(MID('Ввод данных'!$C$41,2,1))</f>
        <v/>
      </c>
      <c r="G11" s="16" t="str">
        <f aca="false">UPPER(MID('Ввод данных'!$C$41,3,1))</f>
        <v/>
      </c>
      <c r="H11" s="16" t="str">
        <f aca="false">UPPER(MID('Ввод данных'!$C$41,4,1))</f>
        <v/>
      </c>
      <c r="I11" s="16" t="str">
        <f aca="false">UPPER(MID('Ввод данных'!$C$41,5,1))</f>
        <v/>
      </c>
      <c r="J11" s="16" t="str">
        <f aca="false">UPPER(MID('Ввод данных'!$C$41,6,1))</f>
        <v/>
      </c>
      <c r="K11" s="16" t="str">
        <f aca="false">UPPER(MID('Ввод данных'!$C$41,7,1))</f>
        <v/>
      </c>
      <c r="L11" s="16" t="str">
        <f aca="false">UPPER(MID('Ввод данных'!$C$41,8,1))</f>
        <v/>
      </c>
      <c r="M11" s="16" t="str">
        <f aca="false">UPPER(MID('Ввод данных'!$C$41,9,1))</f>
        <v/>
      </c>
      <c r="N11" s="16" t="str">
        <f aca="false">UPPER(MID('Ввод данных'!$C$41,10,1))</f>
        <v/>
      </c>
      <c r="Q11" s="15" t="s">
        <v>284</v>
      </c>
      <c r="R11" s="15"/>
      <c r="S11" s="15"/>
      <c r="T11" s="15"/>
      <c r="U11" s="16" t="str">
        <f aca="false">UPPER(MID('Ввод данных'!$C$42,1,1))</f>
        <v/>
      </c>
      <c r="V11" s="16" t="str">
        <f aca="false">UPPER(MID('Ввод данных'!$C$42,2,1))</f>
        <v/>
      </c>
      <c r="W11" s="16" t="str">
        <f aca="false">UPPER(MID('Ввод данных'!$C$42,3,1))</f>
        <v/>
      </c>
      <c r="X11" s="16" t="str">
        <f aca="false">UPPER(MID('Ввод данных'!$C$42,4,1))</f>
        <v/>
      </c>
      <c r="Y11" s="16" t="str">
        <f aca="false">UPPER(MID('Ввод данных'!$C$42,5,1))</f>
        <v/>
      </c>
      <c r="Z11" s="16" t="str">
        <f aca="false">UPPER(MID('Ввод данных'!$C$42,6,1))</f>
        <v/>
      </c>
      <c r="AA11" s="16" t="str">
        <f aca="false">UPPER(MID('Ввод данных'!$C$42,7,1))</f>
        <v/>
      </c>
      <c r="AB11" s="16" t="str">
        <f aca="false">UPPER(MID('Ввод данных'!$C$42,8,1))</f>
        <v/>
      </c>
      <c r="AC11" s="16" t="str">
        <f aca="false">UPPER(MID('Ввод данных'!$C$42,9,1))</f>
        <v/>
      </c>
      <c r="AD11" s="16" t="str">
        <f aca="false">UPPER(MID('Ввод данных'!$C$42,10,1))</f>
        <v/>
      </c>
      <c r="AE11" s="16" t="str">
        <f aca="false">UPPER(MID('Ввод данных'!$C$42,11,1))</f>
        <v/>
      </c>
      <c r="AF11" s="16" t="str">
        <f aca="false">UPPER(MID('Ввод данных'!$C$42,12,1))</f>
        <v/>
      </c>
      <c r="AG11" s="16" t="str">
        <f aca="false">UPPER(MID('Ввод данных'!$C$42,13,1))</f>
        <v/>
      </c>
      <c r="AH11" s="16" t="str">
        <f aca="false">UPPER(MID('Ввод данных'!$C$42,14,1))</f>
        <v/>
      </c>
      <c r="AI11" s="16" t="str">
        <f aca="false">UPPER(MID('Ввод данных'!$C$42,15,1))</f>
        <v/>
      </c>
      <c r="AJ11" s="16" t="str">
        <f aca="false">UPPER(MID('Ввод данных'!$C$42,16,1))</f>
        <v/>
      </c>
      <c r="AK11" s="16" t="str">
        <f aca="false">UPPER(MID('Ввод данных'!$C$42,17,1))</f>
        <v/>
      </c>
      <c r="AL11" s="16" t="str">
        <f aca="false">UPPER(MID('Ввод данных'!$C$42,18,1))</f>
        <v/>
      </c>
      <c r="AM11" s="16" t="str">
        <f aca="false">UPPER(MID('Ввод данных'!$C$42,19,1))</f>
        <v/>
      </c>
      <c r="AN11" s="16" t="str">
        <f aca="false">UPPER(MID('Ввод данных'!$C$42,20,1))</f>
        <v/>
      </c>
    </row>
    <row r="12" customFormat="false" ht="5.25" hidden="false" customHeight="true" outlineLevel="0" collapsed="false"/>
    <row r="13" customFormat="false" ht="10.5" hidden="false" customHeight="true" outlineLevel="0" collapsed="false">
      <c r="B13" s="24" t="s">
        <v>285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</row>
    <row r="14" customFormat="false" ht="2.25" hidden="false" customHeight="true" outlineLevel="0" collapsed="false"/>
    <row r="15" customFormat="false" ht="19.5" hidden="false" customHeight="true" outlineLevel="0" collapsed="false">
      <c r="B15" s="15" t="s">
        <v>278</v>
      </c>
      <c r="C15" s="15"/>
      <c r="D15" s="15"/>
      <c r="E15" s="16" t="str">
        <f aca="false">UPPER(MID('Ввод данных'!$C$43,1,1))</f>
        <v>К</v>
      </c>
      <c r="F15" s="16" t="str">
        <f aca="false">UPPER(MID('Ввод данных'!$C$43,2,1))</f>
        <v>В</v>
      </c>
      <c r="G15" s="16" t="str">
        <f aca="false">UPPER(MID('Ввод данных'!$C$43,3,1))</f>
        <v>.</v>
      </c>
      <c r="H15" s="16" t="str">
        <f aca="false">UPPER(MID('Ввод данных'!$C$43,4,1))</f>
        <v/>
      </c>
      <c r="I15" s="16" t="str">
        <f aca="false">UPPER(MID('Ввод данных'!$C$43,5,1))</f>
        <v/>
      </c>
      <c r="J15" s="16" t="str">
        <f aca="false">UPPER(MID('Ввод данных'!$C$43,6,1))</f>
        <v/>
      </c>
      <c r="K15" s="16" t="str">
        <f aca="false">UPPER(MID('Ввод данных'!$C$43,7,1))</f>
        <v/>
      </c>
      <c r="L15" s="16" t="str">
        <f aca="false">UPPER(MID('Ввод данных'!$C$43,8,1))</f>
        <v/>
      </c>
      <c r="M15" s="16" t="str">
        <f aca="false">UPPER(MID('Ввод данных'!$C$43,9,1))</f>
        <v/>
      </c>
      <c r="N15" s="16" t="str">
        <f aca="false">UPPER(MID('Ввод данных'!$C$43,10,1))</f>
        <v/>
      </c>
      <c r="Q15" s="15" t="s">
        <v>284</v>
      </c>
      <c r="R15" s="15"/>
      <c r="S15" s="15"/>
      <c r="T15" s="15"/>
      <c r="U15" s="16" t="str">
        <f aca="false">UPPER(MID('Ввод данных'!$C$44,1,1))</f>
        <v>1</v>
      </c>
      <c r="V15" s="16" t="str">
        <f aca="false">UPPER(MID('Ввод данных'!$C$44,2,1))</f>
        <v>5</v>
      </c>
      <c r="W15" s="16" t="str">
        <f aca="false">UPPER(MID('Ввод данных'!$C$44,3,1))</f>
        <v/>
      </c>
      <c r="X15" s="16" t="str">
        <f aca="false">UPPER(MID('Ввод данных'!$C$44,4,1))</f>
        <v/>
      </c>
      <c r="Y15" s="16" t="str">
        <f aca="false">UPPER(MID('Ввод данных'!$C$44,5,1))</f>
        <v/>
      </c>
      <c r="Z15" s="16" t="str">
        <f aca="false">UPPER(MID('Ввод данных'!$C$44,6,1))</f>
        <v/>
      </c>
      <c r="AA15" s="16" t="str">
        <f aca="false">UPPER(MID('Ввод данных'!$C$44,7,1))</f>
        <v/>
      </c>
      <c r="AB15" s="16" t="str">
        <f aca="false">UPPER(MID('Ввод данных'!$C$44,8,1))</f>
        <v/>
      </c>
      <c r="AC15" s="16" t="str">
        <f aca="false">UPPER(MID('Ввод данных'!$C$44,9,1))</f>
        <v/>
      </c>
      <c r="AD15" s="16" t="str">
        <f aca="false">UPPER(MID('Ввод данных'!$C$44,10,1))</f>
        <v/>
      </c>
      <c r="AE15" s="16" t="str">
        <f aca="false">UPPER(MID('Ввод данных'!$C$44,11,1))</f>
        <v/>
      </c>
      <c r="AF15" s="16" t="str">
        <f aca="false">UPPER(MID('Ввод данных'!$C$44,12,1))</f>
        <v/>
      </c>
      <c r="AG15" s="16" t="str">
        <f aca="false">UPPER(MID('Ввод данных'!$C$44,13,1))</f>
        <v/>
      </c>
      <c r="AH15" s="16" t="str">
        <f aca="false">UPPER(MID('Ввод данных'!$C$44,14,1))</f>
        <v/>
      </c>
      <c r="AI15" s="16" t="str">
        <f aca="false">UPPER(MID('Ввод данных'!$C$44,15,1))</f>
        <v/>
      </c>
      <c r="AJ15" s="16" t="str">
        <f aca="false">UPPER(MID('Ввод данных'!$C$44,16,1))</f>
        <v/>
      </c>
      <c r="AK15" s="16" t="str">
        <f aca="false">UPPER(MID('Ввод данных'!$C$44,17,1))</f>
        <v/>
      </c>
      <c r="AL15" s="16" t="str">
        <f aca="false">UPPER(MID('Ввод данных'!$C$44,18,1))</f>
        <v/>
      </c>
      <c r="AM15" s="16" t="str">
        <f aca="false">UPPER(MID('Ввод данных'!$C$44,19,1))</f>
        <v/>
      </c>
      <c r="AN15" s="16" t="str">
        <f aca="false">UPPER(MID('Ввод данных'!$C$44,20,1))</f>
        <v/>
      </c>
    </row>
    <row r="16" customFormat="false" ht="5.25" hidden="false" customHeight="true" outlineLevel="0" collapsed="false"/>
    <row r="17" customFormat="false" ht="10.5" hidden="false" customHeight="true" outlineLevel="0" collapsed="false">
      <c r="B17" s="24" t="s">
        <v>286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</row>
    <row r="18" customFormat="false" ht="2.25" hidden="false" customHeight="true" outlineLevel="0" collapsed="false"/>
    <row r="19" customFormat="false" ht="19.5" hidden="false" customHeight="true" outlineLevel="0" collapsed="false">
      <c r="B19" s="15" t="s">
        <v>278</v>
      </c>
      <c r="C19" s="15"/>
      <c r="D19" s="15"/>
      <c r="E19" s="16" t="str">
        <f aca="false">UPPER(MID('Ввод данных'!$C$45,1,1))</f>
        <v/>
      </c>
      <c r="F19" s="16" t="str">
        <f aca="false">UPPER(MID('Ввод данных'!$C$45,2,1))</f>
        <v/>
      </c>
      <c r="G19" s="16" t="str">
        <f aca="false">UPPER(MID('Ввод данных'!$C$45,3,1))</f>
        <v/>
      </c>
      <c r="H19" s="16" t="str">
        <f aca="false">UPPER(MID('Ввод данных'!$C$45,4,1))</f>
        <v/>
      </c>
      <c r="I19" s="16" t="str">
        <f aca="false">UPPER(MID('Ввод данных'!$C$45,5,1))</f>
        <v/>
      </c>
      <c r="J19" s="16" t="str">
        <f aca="false">UPPER(MID('Ввод данных'!$C$45,6,1))</f>
        <v/>
      </c>
      <c r="K19" s="16" t="str">
        <f aca="false">UPPER(MID('Ввод данных'!$C$45,7,1))</f>
        <v/>
      </c>
      <c r="L19" s="16" t="str">
        <f aca="false">UPPER(MID('Ввод данных'!$C$45,8,1))</f>
        <v/>
      </c>
      <c r="M19" s="16" t="str">
        <f aca="false">UPPER(MID('Ввод данных'!$C$45,9,1))</f>
        <v/>
      </c>
      <c r="N19" s="16" t="str">
        <f aca="false">UPPER(MID('Ввод данных'!$C$45,10,1))</f>
        <v/>
      </c>
      <c r="Q19" s="15" t="s">
        <v>284</v>
      </c>
      <c r="R19" s="15"/>
      <c r="S19" s="15"/>
      <c r="T19" s="15"/>
      <c r="U19" s="16" t="str">
        <f aca="false">UPPER(MID('Ввод данных'!$C$46,1,1))</f>
        <v/>
      </c>
      <c r="V19" s="16" t="str">
        <f aca="false">UPPER(MID('Ввод данных'!$C$46,2,1))</f>
        <v/>
      </c>
      <c r="W19" s="16" t="str">
        <f aca="false">UPPER(MID('Ввод данных'!$C$46,3,1))</f>
        <v/>
      </c>
      <c r="X19" s="16" t="str">
        <f aca="false">UPPER(MID('Ввод данных'!$C$46,4,1))</f>
        <v/>
      </c>
      <c r="Y19" s="16" t="str">
        <f aca="false">UPPER(MID('Ввод данных'!$C$46,5,1))</f>
        <v/>
      </c>
      <c r="Z19" s="16" t="str">
        <f aca="false">UPPER(MID('Ввод данных'!$C$46,6,1))</f>
        <v/>
      </c>
      <c r="AA19" s="16" t="str">
        <f aca="false">UPPER(MID('Ввод данных'!$C$46,7,1))</f>
        <v/>
      </c>
      <c r="AB19" s="16" t="str">
        <f aca="false">UPPER(MID('Ввод данных'!$C$46,8,1))</f>
        <v/>
      </c>
      <c r="AC19" s="16" t="str">
        <f aca="false">UPPER(MID('Ввод данных'!$C$46,9,1))</f>
        <v/>
      </c>
      <c r="AD19" s="16" t="str">
        <f aca="false">UPPER(MID('Ввод данных'!$C$46,10,1))</f>
        <v/>
      </c>
      <c r="AE19" s="16" t="str">
        <f aca="false">UPPER(MID('Ввод данных'!$C$46,11,1))</f>
        <v/>
      </c>
      <c r="AF19" s="16" t="str">
        <f aca="false">UPPER(MID('Ввод данных'!$C$46,12,1))</f>
        <v/>
      </c>
      <c r="AG19" s="16" t="str">
        <f aca="false">UPPER(MID('Ввод данных'!$C$46,13,1))</f>
        <v/>
      </c>
      <c r="AH19" s="16" t="str">
        <f aca="false">UPPER(MID('Ввод данных'!$C$46,14,1))</f>
        <v/>
      </c>
      <c r="AI19" s="16" t="str">
        <f aca="false">UPPER(MID('Ввод данных'!$C$46,15,1))</f>
        <v/>
      </c>
      <c r="AJ19" s="16" t="str">
        <f aca="false">UPPER(MID('Ввод данных'!$C$46,16,1))</f>
        <v/>
      </c>
      <c r="AK19" s="16" t="str">
        <f aca="false">UPPER(MID('Ввод данных'!$C$46,17,1))</f>
        <v/>
      </c>
      <c r="AL19" s="16" t="str">
        <f aca="false">UPPER(MID('Ввод данных'!$C$46,18,1))</f>
        <v/>
      </c>
      <c r="AM19" s="16" t="str">
        <f aca="false">UPPER(MID('Ввод данных'!$C$46,19,1))</f>
        <v/>
      </c>
      <c r="AN19" s="16" t="str">
        <f aca="false">UPPER(MID('Ввод данных'!$C$46,20,1))</f>
        <v/>
      </c>
    </row>
    <row r="20" customFormat="false" ht="11.25" hidden="false" customHeight="true" outlineLevel="0" collapsed="false"/>
    <row r="21" customFormat="false" ht="22.5" hidden="false" customHeight="true" outlineLevel="0" collapsed="false">
      <c r="B21" s="19" t="s">
        <v>287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customFormat="false" ht="2.25" hidden="false" customHeight="true" outlineLevel="0" collapsed="false"/>
    <row r="23" customFormat="false" ht="19.5" hidden="false" customHeight="true" outlineLevel="0" collapsed="false">
      <c r="B23" s="16" t="str">
        <f aca="false">UPPER(MID('Ввод данных'!$C$47,1,1))</f>
        <v/>
      </c>
      <c r="D23" s="15" t="s">
        <v>288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customFormat="false" ht="3.75" hidden="false" customHeight="true" outlineLevel="0" collapsed="false"/>
    <row r="25" customFormat="false" ht="19.5" hidden="false" customHeight="true" outlineLevel="0" collapsed="false">
      <c r="B25" s="15" t="s">
        <v>289</v>
      </c>
      <c r="C25" s="15"/>
      <c r="D25" s="15"/>
      <c r="E25" s="15"/>
      <c r="F25" s="15"/>
      <c r="G25" s="15"/>
      <c r="H25" s="15"/>
      <c r="I25" s="15"/>
      <c r="J25" s="16" t="str">
        <f aca="false">UPPER(MID('Ввод данных'!$C$48,1,1))</f>
        <v/>
      </c>
      <c r="K25" s="16" t="str">
        <f aca="false">UPPER(MID('Ввод данных'!$C$48,2,1))</f>
        <v/>
      </c>
      <c r="L25" s="16" t="str">
        <f aca="false">UPPER(MID('Ввод данных'!$C$48,3,1))</f>
        <v/>
      </c>
      <c r="M25" s="16" t="str">
        <f aca="false">UPPER(MID('Ввод данных'!$C$48,4,1))</f>
        <v/>
      </c>
      <c r="N25" s="16" t="str">
        <f aca="false">UPPER(MID('Ввод данных'!$C$48,5,1))</f>
        <v/>
      </c>
      <c r="O25" s="16" t="str">
        <f aca="false">UPPER(MID('Ввод данных'!$C$48,6,1))</f>
        <v/>
      </c>
      <c r="P25" s="16" t="str">
        <f aca="false">UPPER(MID('Ввод данных'!$C$48,7,1))</f>
        <v/>
      </c>
      <c r="Q25" s="16" t="str">
        <f aca="false">UPPER(MID('Ввод данных'!$C$48,8,1))</f>
        <v/>
      </c>
      <c r="R25" s="16" t="str">
        <f aca="false">UPPER(MID('Ввод данных'!$C$48,9,1))</f>
        <v/>
      </c>
      <c r="S25" s="16" t="str">
        <f aca="false">UPPER(MID('Ввод данных'!$C$48,10,1))</f>
        <v/>
      </c>
      <c r="T25" s="16" t="str">
        <f aca="false">UPPER(MID('Ввод данных'!$C$48,11,1))</f>
        <v/>
      </c>
      <c r="U25" s="16" t="str">
        <f aca="false">UPPER(MID('Ввод данных'!$C$48,12,1))</f>
        <v/>
      </c>
      <c r="V25" s="16" t="str">
        <f aca="false">UPPER(MID('Ввод данных'!$C$48,13,1))</f>
        <v/>
      </c>
      <c r="W25" s="16" t="str">
        <f aca="false">UPPER(MID('Ввод данных'!$C$48,14,1))</f>
        <v/>
      </c>
      <c r="X25" s="16" t="str">
        <f aca="false">UPPER(MID('Ввод данных'!$C$48,15,1))</f>
        <v/>
      </c>
      <c r="Y25" s="16" t="str">
        <f aca="false">UPPER(MID('Ввод данных'!$C$48,16,1))</f>
        <v/>
      </c>
      <c r="Z25" s="16" t="str">
        <f aca="false">UPPER(MID('Ввод данных'!$C$48,17,1))</f>
        <v/>
      </c>
      <c r="AA25" s="16" t="str">
        <f aca="false">UPPER(MID('Ввод данных'!$C$48,18,1))</f>
        <v/>
      </c>
      <c r="AB25" s="16" t="str">
        <f aca="false">UPPER(MID('Ввод данных'!$C$48,19,1))</f>
        <v/>
      </c>
      <c r="AC25" s="16" t="str">
        <f aca="false">UPPER(MID('Ввод данных'!$C$48,20,1))</f>
        <v/>
      </c>
      <c r="AD25" s="16" t="str">
        <f aca="false">UPPER(MID('Ввод данных'!$C$48,21,1))</f>
        <v/>
      </c>
      <c r="AE25" s="16" t="str">
        <f aca="false">UPPER(MID('Ввод данных'!$C$48,22,1))</f>
        <v/>
      </c>
      <c r="AF25" s="16" t="str">
        <f aca="false">UPPER(MID('Ввод данных'!$C$48,23,1))</f>
        <v/>
      </c>
      <c r="AG25" s="16" t="str">
        <f aca="false">UPPER(MID('Ввод данных'!$C$48,24,1))</f>
        <v/>
      </c>
      <c r="AH25" s="16" t="str">
        <f aca="false">UPPER(MID('Ввод данных'!$C$48,25,1))</f>
        <v/>
      </c>
    </row>
    <row r="26" customFormat="false" ht="3.75" hidden="false" customHeight="true" outlineLevel="0" collapsed="false"/>
    <row r="27" customFormat="false" ht="19.5" hidden="false" customHeight="true" outlineLevel="0" collapsed="false">
      <c r="B27" s="15" t="s">
        <v>266</v>
      </c>
      <c r="C27" s="15"/>
      <c r="D27" s="15"/>
      <c r="E27" s="15"/>
      <c r="F27" s="15"/>
      <c r="G27" s="15"/>
      <c r="H27" s="15"/>
      <c r="I27" s="15"/>
      <c r="J27" s="16" t="str">
        <f aca="false">UPPER(MID('Ввод данных'!$C$49,1,1))</f>
        <v/>
      </c>
      <c r="K27" s="16" t="str">
        <f aca="false">UPPER(MID('Ввод данных'!$C$49,2,1))</f>
        <v/>
      </c>
      <c r="L27" s="22" t="s">
        <v>255</v>
      </c>
      <c r="M27" s="16" t="str">
        <f aca="false">UPPER(MID('Ввод данных'!$C$49,4,1))</f>
        <v/>
      </c>
      <c r="N27" s="16" t="str">
        <f aca="false">UPPER(MID('Ввод данных'!$C$49,5,1))</f>
        <v/>
      </c>
      <c r="O27" s="22" t="s">
        <v>255</v>
      </c>
      <c r="P27" s="16" t="str">
        <f aca="false">UPPER(MID('Ввод данных'!$C$49,7,1))</f>
        <v/>
      </c>
      <c r="Q27" s="16" t="str">
        <f aca="false">UPPER(MID('Ввод данных'!$C$49,8,1))</f>
        <v/>
      </c>
      <c r="R27" s="16" t="str">
        <f aca="false">UPPER(MID('Ввод данных'!$C$49,9,1))</f>
        <v/>
      </c>
      <c r="S27" s="16" t="str">
        <f aca="false">UPPER(MID('Ввод данных'!$C$49,10,1))</f>
        <v/>
      </c>
    </row>
    <row r="28" customFormat="false" ht="2.25" hidden="false" customHeight="true" outlineLevel="0" collapsed="false"/>
    <row r="29" customFormat="false" ht="10.5" hidden="false" customHeight="true" outlineLevel="0" collapsed="false">
      <c r="B29" s="20" t="s">
        <v>269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</row>
    <row r="30" customFormat="false" ht="2.25" hidden="false" customHeight="true" outlineLevel="0" collapsed="false"/>
    <row r="31" customFormat="false" ht="19.5" hidden="false" customHeight="true" outlineLevel="0" collapsed="false">
      <c r="B31" s="16" t="str">
        <f aca="false">UPPER(MID('Ввод данных'!$C$50,1,1))</f>
        <v/>
      </c>
      <c r="C31" s="16" t="str">
        <f aca="false">UPPER(MID('Ввод данных'!$C$50,2,1))</f>
        <v/>
      </c>
      <c r="D31" s="16" t="str">
        <f aca="false">UPPER(MID('Ввод данных'!$C$50,3,1))</f>
        <v/>
      </c>
      <c r="E31" s="16" t="str">
        <f aca="false">UPPER(MID('Ввод данных'!$C$50,4,1))</f>
        <v/>
      </c>
      <c r="F31" s="16" t="str">
        <f aca="false">UPPER(MID('Ввод данных'!$C$50,5,1))</f>
        <v/>
      </c>
      <c r="G31" s="16" t="str">
        <f aca="false">UPPER(MID('Ввод данных'!$C$50,6,1))</f>
        <v/>
      </c>
      <c r="H31" s="16" t="str">
        <f aca="false">UPPER(MID('Ввод данных'!$C$50,7,1))</f>
        <v/>
      </c>
      <c r="I31" s="16" t="str">
        <f aca="false">UPPER(MID('Ввод данных'!$C$50,8,1))</f>
        <v/>
      </c>
      <c r="J31" s="16" t="str">
        <f aca="false">UPPER(MID('Ввод данных'!$C$50,9,1))</f>
        <v/>
      </c>
      <c r="K31" s="16" t="str">
        <f aca="false">UPPER(MID('Ввод данных'!$C$50,10,1))</f>
        <v/>
      </c>
      <c r="L31" s="16" t="str">
        <f aca="false">UPPER(MID('Ввод данных'!$C$50,11,1))</f>
        <v/>
      </c>
      <c r="M31" s="16" t="str">
        <f aca="false">UPPER(MID('Ввод данных'!$C$50,12,1))</f>
        <v/>
      </c>
      <c r="N31" s="16" t="str">
        <f aca="false">UPPER(MID('Ввод данных'!$C$50,13,1))</f>
        <v/>
      </c>
      <c r="O31" s="16" t="str">
        <f aca="false">UPPER(MID('Ввод данных'!$C$50,14,1))</f>
        <v/>
      </c>
      <c r="P31" s="16" t="str">
        <f aca="false">UPPER(MID('Ввод данных'!$C$50,15,1))</f>
        <v/>
      </c>
      <c r="Q31" s="16" t="str">
        <f aca="false">UPPER(MID('Ввод данных'!$C$50,16,1))</f>
        <v/>
      </c>
      <c r="R31" s="16" t="str">
        <f aca="false">UPPER(MID('Ввод данных'!$C$50,17,1))</f>
        <v/>
      </c>
      <c r="S31" s="16" t="str">
        <f aca="false">UPPER(MID('Ввод данных'!$C$50,18,1))</f>
        <v/>
      </c>
      <c r="T31" s="16" t="str">
        <f aca="false">UPPER(MID('Ввод данных'!$C$50,19,1))</f>
        <v/>
      </c>
      <c r="U31" s="16" t="str">
        <f aca="false">UPPER(MID('Ввод данных'!$C$50,20,1))</f>
        <v/>
      </c>
      <c r="V31" s="16" t="str">
        <f aca="false">UPPER(MID('Ввод данных'!$C$50,21,1))</f>
        <v/>
      </c>
      <c r="W31" s="16" t="str">
        <f aca="false">UPPER(MID('Ввод данных'!$C$50,22,1))</f>
        <v/>
      </c>
      <c r="X31" s="16" t="str">
        <f aca="false">UPPER(MID('Ввод данных'!$C$50,23,1))</f>
        <v/>
      </c>
      <c r="Y31" s="16" t="str">
        <f aca="false">UPPER(MID('Ввод данных'!$C$50,24,1))</f>
        <v/>
      </c>
      <c r="Z31" s="16" t="str">
        <f aca="false">UPPER(MID('Ввод данных'!$C$50,25,1))</f>
        <v/>
      </c>
      <c r="AA31" s="16" t="str">
        <f aca="false">UPPER(MID('Ввод данных'!$C$50,26,1))</f>
        <v/>
      </c>
      <c r="AB31" s="16" t="str">
        <f aca="false">UPPER(MID('Ввод данных'!$C$50,27,1))</f>
        <v/>
      </c>
      <c r="AC31" s="16" t="str">
        <f aca="false">UPPER(MID('Ввод данных'!$C$50,28,1))</f>
        <v/>
      </c>
      <c r="AD31" s="16" t="str">
        <f aca="false">UPPER(MID('Ввод данных'!$C$50,29,1))</f>
        <v/>
      </c>
      <c r="AE31" s="16" t="str">
        <f aca="false">UPPER(MID('Ввод данных'!$C$50,30,1))</f>
        <v/>
      </c>
      <c r="AF31" s="16" t="str">
        <f aca="false">UPPER(MID('Ввод данных'!$C$50,31,1))</f>
        <v/>
      </c>
      <c r="AG31" s="16" t="str">
        <f aca="false">UPPER(MID('Ввод данных'!$C$50,32,1))</f>
        <v/>
      </c>
      <c r="AH31" s="16" t="str">
        <f aca="false">UPPER(MID('Ввод данных'!$C$50,33,1))</f>
        <v/>
      </c>
      <c r="AI31" s="16" t="str">
        <f aca="false">UPPER(MID('Ввод данных'!$C$50,34,1))</f>
        <v/>
      </c>
      <c r="AJ31" s="16" t="str">
        <f aca="false">UPPER(MID('Ввод данных'!$C$50,35,1))</f>
        <v/>
      </c>
      <c r="AK31" s="16" t="str">
        <f aca="false">UPPER(MID('Ввод данных'!$C$50,36,1))</f>
        <v/>
      </c>
      <c r="AL31" s="16" t="str">
        <f aca="false">UPPER(MID('Ввод данных'!$C$50,37,1))</f>
        <v/>
      </c>
      <c r="AM31" s="16" t="str">
        <f aca="false">UPPER(MID('Ввод данных'!$C$50,38,1))</f>
        <v/>
      </c>
      <c r="AN31" s="16" t="str">
        <f aca="false">UPPER(MID('Ввод данных'!$C$50,39,1))</f>
        <v/>
      </c>
      <c r="AO31" s="16" t="str">
        <f aca="false">UPPER(MID('Ввод данных'!$C$50,40,1))</f>
        <v/>
      </c>
    </row>
    <row r="32" customFormat="false" ht="3.75" hidden="false" customHeight="true" outlineLevel="0" collapsed="false"/>
    <row r="33" customFormat="false" ht="19.5" hidden="false" customHeight="true" outlineLevel="0" collapsed="false">
      <c r="B33" s="16" t="str">
        <f aca="false">UPPER(MID('Ввод данных'!$C$51,1,1))</f>
        <v/>
      </c>
      <c r="C33" s="16" t="str">
        <f aca="false">UPPER(MID('Ввод данных'!$C$51,2,1))</f>
        <v/>
      </c>
      <c r="D33" s="16" t="str">
        <f aca="false">UPPER(MID('Ввод данных'!$C$51,3,1))</f>
        <v/>
      </c>
      <c r="E33" s="16" t="str">
        <f aca="false">UPPER(MID('Ввод данных'!$C$51,4,1))</f>
        <v/>
      </c>
      <c r="F33" s="16" t="str">
        <f aca="false">UPPER(MID('Ввод данных'!$C$51,5,1))</f>
        <v/>
      </c>
      <c r="G33" s="16" t="str">
        <f aca="false">UPPER(MID('Ввод данных'!$C$51,6,1))</f>
        <v/>
      </c>
      <c r="H33" s="16" t="str">
        <f aca="false">UPPER(MID('Ввод данных'!$C$51,7,1))</f>
        <v/>
      </c>
      <c r="I33" s="16" t="str">
        <f aca="false">UPPER(MID('Ввод данных'!$C$51,8,1))</f>
        <v/>
      </c>
      <c r="J33" s="16" t="str">
        <f aca="false">UPPER(MID('Ввод данных'!$C$51,9,1))</f>
        <v/>
      </c>
      <c r="K33" s="16" t="str">
        <f aca="false">UPPER(MID('Ввод данных'!$C$51,10,1))</f>
        <v/>
      </c>
      <c r="L33" s="16" t="str">
        <f aca="false">UPPER(MID('Ввод данных'!$C$51,11,1))</f>
        <v/>
      </c>
      <c r="M33" s="16" t="str">
        <f aca="false">UPPER(MID('Ввод данных'!$C$51,12,1))</f>
        <v/>
      </c>
      <c r="N33" s="16" t="str">
        <f aca="false">UPPER(MID('Ввод данных'!$C$51,13,1))</f>
        <v/>
      </c>
      <c r="O33" s="16" t="str">
        <f aca="false">UPPER(MID('Ввод данных'!$C$51,14,1))</f>
        <v/>
      </c>
      <c r="P33" s="16" t="str">
        <f aca="false">UPPER(MID('Ввод данных'!$C$51,15,1))</f>
        <v/>
      </c>
      <c r="Q33" s="16" t="str">
        <f aca="false">UPPER(MID('Ввод данных'!$C$51,16,1))</f>
        <v/>
      </c>
      <c r="R33" s="16" t="str">
        <f aca="false">UPPER(MID('Ввод данных'!$C$51,17,1))</f>
        <v/>
      </c>
      <c r="S33" s="16" t="str">
        <f aca="false">UPPER(MID('Ввод данных'!$C$51,18,1))</f>
        <v/>
      </c>
      <c r="T33" s="16" t="str">
        <f aca="false">UPPER(MID('Ввод данных'!$C$51,19,1))</f>
        <v/>
      </c>
      <c r="U33" s="16" t="str">
        <f aca="false">UPPER(MID('Ввод данных'!$C$51,20,1))</f>
        <v/>
      </c>
      <c r="V33" s="16" t="str">
        <f aca="false">UPPER(MID('Ввод данных'!$C$51,21,1))</f>
        <v/>
      </c>
      <c r="W33" s="16" t="str">
        <f aca="false">UPPER(MID('Ввод данных'!$C$51,22,1))</f>
        <v/>
      </c>
      <c r="X33" s="16" t="str">
        <f aca="false">UPPER(MID('Ввод данных'!$C$51,23,1))</f>
        <v/>
      </c>
      <c r="Y33" s="16" t="str">
        <f aca="false">UPPER(MID('Ввод данных'!$C$51,24,1))</f>
        <v/>
      </c>
      <c r="Z33" s="16" t="str">
        <f aca="false">UPPER(MID('Ввод данных'!$C$51,25,1))</f>
        <v/>
      </c>
      <c r="AA33" s="16" t="str">
        <f aca="false">UPPER(MID('Ввод данных'!$C$51,26,1))</f>
        <v/>
      </c>
      <c r="AB33" s="16" t="str">
        <f aca="false">UPPER(MID('Ввод данных'!$C$51,27,1))</f>
        <v/>
      </c>
      <c r="AC33" s="16" t="str">
        <f aca="false">UPPER(MID('Ввод данных'!$C$51,28,1))</f>
        <v/>
      </c>
      <c r="AD33" s="16" t="str">
        <f aca="false">UPPER(MID('Ввод данных'!$C$51,29,1))</f>
        <v/>
      </c>
      <c r="AE33" s="16" t="str">
        <f aca="false">UPPER(MID('Ввод данных'!$C$51,30,1))</f>
        <v/>
      </c>
      <c r="AF33" s="16" t="str">
        <f aca="false">UPPER(MID('Ввод данных'!$C$51,31,1))</f>
        <v/>
      </c>
      <c r="AG33" s="16" t="str">
        <f aca="false">UPPER(MID('Ввод данных'!$C$51,32,1))</f>
        <v/>
      </c>
      <c r="AH33" s="16" t="str">
        <f aca="false">UPPER(MID('Ввод данных'!$C$51,33,1))</f>
        <v/>
      </c>
      <c r="AI33" s="16" t="str">
        <f aca="false">UPPER(MID('Ввод данных'!$C$51,34,1))</f>
        <v/>
      </c>
      <c r="AJ33" s="16" t="str">
        <f aca="false">UPPER(MID('Ввод данных'!$C$51,35,1))</f>
        <v/>
      </c>
      <c r="AK33" s="16" t="str">
        <f aca="false">UPPER(MID('Ввод данных'!$C$51,36,1))</f>
        <v/>
      </c>
      <c r="AL33" s="16" t="str">
        <f aca="false">UPPER(MID('Ввод данных'!$C$51,37,1))</f>
        <v/>
      </c>
      <c r="AM33" s="16" t="str">
        <f aca="false">UPPER(MID('Ввод данных'!$C$51,38,1))</f>
        <v/>
      </c>
      <c r="AN33" s="16" t="str">
        <f aca="false">UPPER(MID('Ввод данных'!$C$51,39,1))</f>
        <v/>
      </c>
      <c r="AO33" s="16" t="str">
        <f aca="false">UPPER(MID('Ввод данных'!$C$51,40,1))</f>
        <v/>
      </c>
    </row>
    <row r="34" customFormat="false" ht="3.75" hidden="false" customHeight="true" outlineLevel="0" collapsed="false"/>
    <row r="35" customFormat="false" ht="19.5" hidden="false" customHeight="true" outlineLevel="0" collapsed="false">
      <c r="B35" s="15" t="s">
        <v>290</v>
      </c>
      <c r="C35" s="15"/>
      <c r="D35" s="15"/>
      <c r="E35" s="15"/>
      <c r="F35" s="15"/>
      <c r="G35" s="15"/>
      <c r="H35" s="15"/>
      <c r="I35" s="15"/>
      <c r="J35" s="16" t="str">
        <f aca="false">UPPER(MID('Ввод данных'!$C$52,1,1))</f>
        <v/>
      </c>
      <c r="L35" s="15" t="s">
        <v>291</v>
      </c>
      <c r="M35" s="15"/>
      <c r="N35" s="15"/>
      <c r="O35" s="15"/>
      <c r="P35" s="15"/>
      <c r="Q35" s="15"/>
      <c r="R35" s="15"/>
      <c r="S35" s="15" t="s">
        <v>292</v>
      </c>
      <c r="T35" s="15"/>
      <c r="U35" s="15"/>
      <c r="V35" s="15"/>
      <c r="W35" s="16" t="str">
        <f aca="false">UPPER(MID('Ввод данных'!$C$53,1,1))</f>
        <v/>
      </c>
      <c r="X35" s="16" t="str">
        <f aca="false">UPPER(MID('Ввод данных'!$C$53,2,1))</f>
        <v/>
      </c>
      <c r="Y35" s="22" t="s">
        <v>255</v>
      </c>
      <c r="Z35" s="16" t="str">
        <f aca="false">UPPER(MID('Ввод данных'!$C$53,4,1))</f>
        <v/>
      </c>
      <c r="AA35" s="16" t="str">
        <f aca="false">UPPER(MID('Ввод данных'!$C$53,5,1))</f>
        <v/>
      </c>
      <c r="AB35" s="22" t="s">
        <v>255</v>
      </c>
      <c r="AC35" s="16" t="str">
        <f aca="false">UPPER(MID('Ввод данных'!$C$53,7,1))</f>
        <v/>
      </c>
      <c r="AD35" s="16" t="str">
        <f aca="false">UPPER(MID('Ввод данных'!$C$53,8,1))</f>
        <v/>
      </c>
      <c r="AE35" s="16" t="str">
        <f aca="false">UPPER(MID('Ввод данных'!$C$53,9,1))</f>
        <v/>
      </c>
      <c r="AF35" s="16" t="str">
        <f aca="false">UPPER(MID('Ввод данных'!$C$53,10,1))</f>
        <v/>
      </c>
      <c r="AH35" s="15" t="s">
        <v>293</v>
      </c>
      <c r="AI35" s="15"/>
      <c r="AJ35" s="15"/>
      <c r="AK35" s="15"/>
    </row>
    <row r="36" customFormat="false" ht="11.25" hidden="false" customHeight="true" outlineLevel="0" collapsed="false"/>
    <row r="37" customFormat="false" ht="12" hidden="false" customHeight="true" outlineLevel="0" collapsed="false">
      <c r="B37" s="19" t="s">
        <v>294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customFormat="false" ht="2.25" hidden="false" customHeight="true" outlineLevel="0" collapsed="false"/>
    <row r="39" customFormat="false" ht="19.5" hidden="false" customHeight="true" outlineLevel="0" collapsed="false">
      <c r="B39" s="16" t="str">
        <f aca="false">UPPER(MID('Ввод данных'!$C$54,1,1))</f>
        <v>I</v>
      </c>
      <c r="C39" s="16" t="str">
        <f aca="false">UPPER(MID('Ввод данных'!$C$54,2,1))</f>
        <v>V</v>
      </c>
      <c r="D39" s="16" t="str">
        <f aca="false">UPPER(MID('Ввод данных'!$C$54,3,1))</f>
        <v>A</v>
      </c>
      <c r="E39" s="16" t="str">
        <f aca="false">UPPER(MID('Ввод данных'!$C$54,4,1))</f>
        <v>N</v>
      </c>
      <c r="F39" s="16" t="str">
        <f aca="false">UPPER(MID('Ввод данных'!$C$54,5,1))</f>
        <v>O</v>
      </c>
      <c r="G39" s="16" t="str">
        <f aca="false">UPPER(MID('Ввод данных'!$C$54,6,1))</f>
        <v>V</v>
      </c>
      <c r="H39" s="16" t="str">
        <f aca="false">UPPER(MID('Ввод данных'!$C$54,7,1))</f>
        <v>.</v>
      </c>
      <c r="I39" s="16" t="str">
        <f aca="false">UPPER(MID('Ввод данных'!$C$54,8,1))</f>
        <v>P</v>
      </c>
      <c r="J39" s="16" t="str">
        <f aca="false">UPPER(MID('Ввод данных'!$C$54,9,1))</f>
        <v>S</v>
      </c>
      <c r="K39" s="16" t="str">
        <f aca="false">UPPER(MID('Ввод данных'!$C$54,10,1))</f>
        <v>@</v>
      </c>
      <c r="L39" s="16" t="str">
        <f aca="false">UPPER(MID('Ввод данных'!$C$54,11,1))</f>
        <v>E</v>
      </c>
      <c r="M39" s="16" t="str">
        <f aca="false">UPPER(MID('Ввод данных'!$C$54,12,1))</f>
        <v>X</v>
      </c>
      <c r="N39" s="16" t="str">
        <f aca="false">UPPER(MID('Ввод данных'!$C$54,13,1))</f>
        <v>A</v>
      </c>
      <c r="O39" s="16" t="str">
        <f aca="false">UPPER(MID('Ввод данных'!$C$54,14,1))</f>
        <v>M</v>
      </c>
      <c r="P39" s="16" t="str">
        <f aca="false">UPPER(MID('Ввод данных'!$C$54,15,1))</f>
        <v>P</v>
      </c>
      <c r="Q39" s="16" t="str">
        <f aca="false">UPPER(MID('Ввод данных'!$C$54,16,1))</f>
        <v>L</v>
      </c>
      <c r="R39" s="16" t="str">
        <f aca="false">UPPER(MID('Ввод данных'!$C$54,17,1))</f>
        <v>E</v>
      </c>
      <c r="S39" s="16" t="str">
        <f aca="false">UPPER(MID('Ввод данных'!$C$54,18,1))</f>
        <v>.</v>
      </c>
      <c r="T39" s="16" t="str">
        <f aca="false">UPPER(MID('Ввод данных'!$C$54,19,1))</f>
        <v>C</v>
      </c>
      <c r="U39" s="16" t="str">
        <f aca="false">UPPER(MID('Ввод данных'!$C$54,20,1))</f>
        <v>O</v>
      </c>
      <c r="V39" s="16" t="str">
        <f aca="false">UPPER(MID('Ввод данных'!$C$54,21,1))</f>
        <v>M</v>
      </c>
      <c r="W39" s="16" t="str">
        <f aca="false">UPPER(MID('Ввод данных'!$C$54,22,1))</f>
        <v/>
      </c>
      <c r="X39" s="16" t="str">
        <f aca="false">UPPER(MID('Ввод данных'!$C$54,23,1))</f>
        <v/>
      </c>
      <c r="Y39" s="16" t="str">
        <f aca="false">UPPER(MID('Ввод данных'!$C$54,24,1))</f>
        <v/>
      </c>
      <c r="Z39" s="16" t="str">
        <f aca="false">UPPER(MID('Ввод данных'!$C$54,25,1))</f>
        <v/>
      </c>
      <c r="AA39" s="16" t="str">
        <f aca="false">UPPER(MID('Ввод данных'!$C$54,26,1))</f>
        <v/>
      </c>
      <c r="AB39" s="16" t="str">
        <f aca="false">UPPER(MID('Ввод данных'!$C$54,27,1))</f>
        <v/>
      </c>
      <c r="AC39" s="16" t="str">
        <f aca="false">UPPER(MID('Ввод данных'!$C$54,28,1))</f>
        <v/>
      </c>
      <c r="AD39" s="16" t="str">
        <f aca="false">UPPER(MID('Ввод данных'!$C$54,29,1))</f>
        <v/>
      </c>
      <c r="AE39" s="16" t="str">
        <f aca="false">UPPER(MID('Ввод данных'!$C$54,30,1))</f>
        <v/>
      </c>
      <c r="AF39" s="16" t="str">
        <f aca="false">UPPER(MID('Ввод данных'!$C$54,31,1))</f>
        <v/>
      </c>
      <c r="AG39" s="16" t="str">
        <f aca="false">UPPER(MID('Ввод данных'!$C$54,32,1))</f>
        <v/>
      </c>
      <c r="AH39" s="16" t="str">
        <f aca="false">UPPER(MID('Ввод данных'!$C$54,33,1))</f>
        <v/>
      </c>
      <c r="AI39" s="16" t="str">
        <f aca="false">UPPER(MID('Ввод данных'!$C$54,34,1))</f>
        <v/>
      </c>
      <c r="AJ39" s="16" t="str">
        <f aca="false">UPPER(MID('Ввод данных'!$C$54,35,1))</f>
        <v/>
      </c>
      <c r="AK39" s="16" t="str">
        <f aca="false">UPPER(MID('Ввод данных'!$C$54,36,1))</f>
        <v/>
      </c>
      <c r="AL39" s="16" t="str">
        <f aca="false">UPPER(MID('Ввод данных'!$C$54,37,1))</f>
        <v/>
      </c>
      <c r="AM39" s="16" t="str">
        <f aca="false">UPPER(MID('Ввод данных'!$C$54,38,1))</f>
        <v/>
      </c>
      <c r="AN39" s="16" t="str">
        <f aca="false">UPPER(MID('Ввод данных'!$C$54,39,1))</f>
        <v/>
      </c>
      <c r="AO39" s="16" t="str">
        <f aca="false">UPPER(MID('Ввод данных'!$C$54,40,1))</f>
        <v/>
      </c>
    </row>
    <row r="40" customFormat="false" ht="3.75" hidden="false" customHeight="true" outlineLevel="0" collapsed="false"/>
    <row r="41" customFormat="false" ht="19.5" hidden="false" customHeight="true" outlineLevel="0" collapsed="false">
      <c r="B41" s="16" t="str">
        <f aca="false">UPPER(MID('Ввод данных'!$C$55,1,1))</f>
        <v/>
      </c>
      <c r="C41" s="16" t="str">
        <f aca="false">UPPER(MID('Ввод данных'!$C$55,2,1))</f>
        <v/>
      </c>
      <c r="D41" s="16" t="str">
        <f aca="false">UPPER(MID('Ввод данных'!$C$55,3,1))</f>
        <v/>
      </c>
      <c r="E41" s="16" t="str">
        <f aca="false">UPPER(MID('Ввод данных'!$C$55,4,1))</f>
        <v/>
      </c>
      <c r="F41" s="16" t="str">
        <f aca="false">UPPER(MID('Ввод данных'!$C$55,5,1))</f>
        <v/>
      </c>
      <c r="G41" s="16" t="str">
        <f aca="false">UPPER(MID('Ввод данных'!$C$55,6,1))</f>
        <v/>
      </c>
      <c r="H41" s="16" t="str">
        <f aca="false">UPPER(MID('Ввод данных'!$C$55,7,1))</f>
        <v/>
      </c>
      <c r="I41" s="16" t="str">
        <f aca="false">UPPER(MID('Ввод данных'!$C$55,8,1))</f>
        <v/>
      </c>
      <c r="J41" s="16" t="str">
        <f aca="false">UPPER(MID('Ввод данных'!$C$55,9,1))</f>
        <v/>
      </c>
      <c r="K41" s="16" t="str">
        <f aca="false">UPPER(MID('Ввод данных'!$C$55,10,1))</f>
        <v/>
      </c>
      <c r="L41" s="16" t="str">
        <f aca="false">UPPER(MID('Ввод данных'!$C$55,11,1))</f>
        <v/>
      </c>
      <c r="M41" s="16" t="str">
        <f aca="false">UPPER(MID('Ввод данных'!$C$55,12,1))</f>
        <v/>
      </c>
      <c r="N41" s="16" t="str">
        <f aca="false">UPPER(MID('Ввод данных'!$C$55,13,1))</f>
        <v/>
      </c>
      <c r="O41" s="16" t="str">
        <f aca="false">UPPER(MID('Ввод данных'!$C$55,14,1))</f>
        <v/>
      </c>
      <c r="P41" s="16" t="str">
        <f aca="false">UPPER(MID('Ввод данных'!$C$55,15,1))</f>
        <v/>
      </c>
      <c r="Q41" s="16" t="str">
        <f aca="false">UPPER(MID('Ввод данных'!$C$55,16,1))</f>
        <v/>
      </c>
      <c r="R41" s="16" t="str">
        <f aca="false">UPPER(MID('Ввод данных'!$C$55,17,1))</f>
        <v/>
      </c>
      <c r="S41" s="16" t="str">
        <f aca="false">UPPER(MID('Ввод данных'!$C$55,18,1))</f>
        <v/>
      </c>
      <c r="T41" s="16" t="str">
        <f aca="false">UPPER(MID('Ввод данных'!$C$55,19,1))</f>
        <v/>
      </c>
      <c r="U41" s="16" t="str">
        <f aca="false">UPPER(MID('Ввод данных'!$C$55,20,1))</f>
        <v/>
      </c>
      <c r="V41" s="16" t="str">
        <f aca="false">UPPER(MID('Ввод данных'!$C$55,21,1))</f>
        <v/>
      </c>
      <c r="W41" s="16" t="str">
        <f aca="false">UPPER(MID('Ввод данных'!$C$55,22,1))</f>
        <v/>
      </c>
      <c r="X41" s="16" t="str">
        <f aca="false">UPPER(MID('Ввод данных'!$C$55,23,1))</f>
        <v/>
      </c>
      <c r="Y41" s="16" t="str">
        <f aca="false">UPPER(MID('Ввод данных'!$C$55,24,1))</f>
        <v/>
      </c>
      <c r="Z41" s="16" t="str">
        <f aca="false">UPPER(MID('Ввод данных'!$C$55,25,1))</f>
        <v/>
      </c>
      <c r="AA41" s="16" t="str">
        <f aca="false">UPPER(MID('Ввод данных'!$C$55,26,1))</f>
        <v/>
      </c>
      <c r="AB41" s="16" t="str">
        <f aca="false">UPPER(MID('Ввод данных'!$C$55,27,1))</f>
        <v/>
      </c>
      <c r="AC41" s="16" t="str">
        <f aca="false">UPPER(MID('Ввод данных'!$C$55,28,1))</f>
        <v/>
      </c>
      <c r="AD41" s="16" t="str">
        <f aca="false">UPPER(MID('Ввод данных'!$C$55,29,1))</f>
        <v/>
      </c>
      <c r="AE41" s="16" t="str">
        <f aca="false">UPPER(MID('Ввод данных'!$C$55,30,1))</f>
        <v/>
      </c>
      <c r="AF41" s="16" t="str">
        <f aca="false">UPPER(MID('Ввод данных'!$C$55,31,1))</f>
        <v/>
      </c>
      <c r="AG41" s="16" t="str">
        <f aca="false">UPPER(MID('Ввод данных'!$C$55,32,1))</f>
        <v/>
      </c>
      <c r="AH41" s="16" t="str">
        <f aca="false">UPPER(MID('Ввод данных'!$C$55,33,1))</f>
        <v/>
      </c>
      <c r="AI41" s="16" t="str">
        <f aca="false">UPPER(MID('Ввод данных'!$C$55,34,1))</f>
        <v/>
      </c>
      <c r="AJ41" s="16" t="str">
        <f aca="false">UPPER(MID('Ввод данных'!$C$55,35,1))</f>
        <v/>
      </c>
      <c r="AK41" s="16" t="str">
        <f aca="false">UPPER(MID('Ввод данных'!$C$55,36,1))</f>
        <v/>
      </c>
      <c r="AL41" s="16" t="str">
        <f aca="false">UPPER(MID('Ввод данных'!$C$55,37,1))</f>
        <v/>
      </c>
      <c r="AM41" s="16" t="str">
        <f aca="false">UPPER(MID('Ввод данных'!$C$55,38,1))</f>
        <v/>
      </c>
      <c r="AN41" s="16" t="str">
        <f aca="false">UPPER(MID('Ввод данных'!$C$55,39,1))</f>
        <v/>
      </c>
      <c r="AO41" s="16" t="str">
        <f aca="false">UPPER(MID('Ввод данных'!$C$55,40,1))</f>
        <v/>
      </c>
    </row>
    <row r="42" customFormat="false" ht="11.25" hidden="false" customHeight="true" outlineLevel="0" collapsed="false"/>
    <row r="43" customFormat="false" ht="22.5" hidden="false" customHeight="true" outlineLevel="0" collapsed="false">
      <c r="B43" s="19" t="s">
        <v>295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customFormat="false" ht="2.25" hidden="false" customHeight="true" outlineLevel="0" collapsed="false"/>
    <row r="45" customFormat="false" ht="19.5" hidden="false" customHeight="true" outlineLevel="0" collapsed="false">
      <c r="B45" s="16" t="str">
        <f aca="false">UPPER(MID('Ввод данных'!$C$56,1,1))</f>
        <v/>
      </c>
      <c r="D45" s="15" t="s">
        <v>296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customFormat="false" ht="11.25" hidden="false" customHeight="true" outlineLevel="0" collapsed="false"/>
    <row r="47" customFormat="false" ht="9.75" hidden="false" customHeight="true" outlineLevel="0" collapsed="false">
      <c r="B47" s="23" t="s">
        <v>297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</row>
  </sheetData>
  <mergeCells count="32">
    <mergeCell ref="B1:AQ1"/>
    <mergeCell ref="B2:Q2"/>
    <mergeCell ref="V2:AQ2"/>
    <mergeCell ref="B3:D3"/>
    <mergeCell ref="S3:U3"/>
    <mergeCell ref="AH3:AJ3"/>
    <mergeCell ref="B5:AQ5"/>
    <mergeCell ref="B7:D7"/>
    <mergeCell ref="Q7:T7"/>
    <mergeCell ref="B9:D9"/>
    <mergeCell ref="Q9:T9"/>
    <mergeCell ref="B11:D11"/>
    <mergeCell ref="Q11:T11"/>
    <mergeCell ref="B13:AQ13"/>
    <mergeCell ref="B15:D15"/>
    <mergeCell ref="Q15:T15"/>
    <mergeCell ref="B17:AQ17"/>
    <mergeCell ref="B19:D19"/>
    <mergeCell ref="Q19:T19"/>
    <mergeCell ref="B21:AQ21"/>
    <mergeCell ref="D23:AI23"/>
    <mergeCell ref="B25:I25"/>
    <mergeCell ref="B27:I27"/>
    <mergeCell ref="B29:AQ29"/>
    <mergeCell ref="B35:I35"/>
    <mergeCell ref="L35:R35"/>
    <mergeCell ref="S35:V35"/>
    <mergeCell ref="AH35:AK35"/>
    <mergeCell ref="B37:AQ37"/>
    <mergeCell ref="B43:AQ43"/>
    <mergeCell ref="D45:AA45"/>
    <mergeCell ref="B47:AQ47"/>
  </mergeCells>
  <printOptions headings="false" gridLines="false" gridLinesSet="true" horizontalCentered="tru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Q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43" min="2" style="0" width="2"/>
  </cols>
  <sheetData>
    <row r="1" customFormat="false" ht="15" hidden="false" customHeight="false" outlineLevel="0" collapsed="false">
      <c r="B1" s="11" t="s">
        <v>236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customFormat="false" ht="19.5" hidden="false" customHeight="true" outlineLevel="0" collapsed="false">
      <c r="B2" s="13" t="s">
        <v>298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V2" s="14" t="s">
        <v>261</v>
      </c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customFormat="false" ht="19.5" hidden="false" customHeight="true" outlineLevel="0" collapsed="false">
      <c r="B3" s="15" t="s">
        <v>240</v>
      </c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S3" s="15" t="s">
        <v>241</v>
      </c>
      <c r="T3" s="15"/>
      <c r="U3" s="15"/>
      <c r="V3" s="16"/>
      <c r="W3" s="16"/>
      <c r="X3" s="16"/>
      <c r="Y3" s="16"/>
      <c r="Z3" s="16"/>
      <c r="AA3" s="16"/>
      <c r="AB3" s="16"/>
      <c r="AC3" s="16"/>
      <c r="AD3" s="16"/>
      <c r="AH3" s="15" t="s">
        <v>29</v>
      </c>
      <c r="AI3" s="15"/>
      <c r="AJ3" s="15"/>
      <c r="AK3" s="16" t="s">
        <v>242</v>
      </c>
      <c r="AL3" s="16" t="s">
        <v>242</v>
      </c>
      <c r="AM3" s="16" t="s">
        <v>299</v>
      </c>
    </row>
    <row r="4" customFormat="false" ht="8.25" hidden="false" customHeight="true" outlineLevel="0" collapsed="false"/>
    <row r="5" customFormat="false" ht="13.5" hidden="false" customHeight="true" outlineLevel="0" collapsed="false">
      <c r="B5" s="25" t="s">
        <v>300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customFormat="false" ht="2.25" hidden="false" customHeight="true" outlineLevel="0" collapsed="false"/>
    <row r="7" customFormat="false" ht="12" hidden="false" customHeight="true" outlineLevel="0" collapsed="false">
      <c r="B7" s="26" t="s">
        <v>301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</row>
    <row r="8" customFormat="false" ht="8.25" hidden="false" customHeight="true" outlineLevel="0" collapsed="false"/>
    <row r="9" customFormat="false" ht="19.5" hidden="false" customHeight="true" outlineLevel="0" collapsed="false">
      <c r="B9" s="21" t="s">
        <v>302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6" t="str">
        <f aca="false">UPPER(MID('Ввод данных'!$C$57,1,1))</f>
        <v>4</v>
      </c>
      <c r="U9" s="16" t="str">
        <f aca="false">UPPER(MID('Ввод данных'!$C$57,2,1))</f>
        <v>7</v>
      </c>
      <c r="V9" s="22" t="s">
        <v>255</v>
      </c>
      <c r="W9" s="16" t="str">
        <f aca="false">UPPER(MID('Ввод данных'!$C$57,4,1))</f>
        <v>9</v>
      </c>
      <c r="X9" s="16" t="str">
        <f aca="false">UPPER(MID('Ввод данных'!$C$57,5,1))</f>
        <v>1</v>
      </c>
      <c r="Y9" s="22" t="s">
        <v>255</v>
      </c>
      <c r="Z9" s="16" t="str">
        <f aca="false">UPPER(MID('Ввод данных'!$C$57,7,1))</f>
        <v/>
      </c>
      <c r="AA9" s="16" t="str">
        <f aca="false">UPPER(MID('Ввод данных'!$C$57,8,1))</f>
        <v/>
      </c>
    </row>
    <row r="10" customFormat="false" ht="8.25" hidden="false" customHeight="true" outlineLevel="0" collapsed="false"/>
    <row r="11" customFormat="false" ht="12" hidden="false" customHeight="true" outlineLevel="0" collapsed="false">
      <c r="B11" s="19" t="s">
        <v>303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</row>
    <row r="12" customFormat="false" ht="2.25" hidden="false" customHeight="true" outlineLevel="0" collapsed="false"/>
    <row r="13" customFormat="false" ht="19.5" hidden="false" customHeight="true" outlineLevel="0" collapsed="false">
      <c r="B13" s="27" t="s">
        <v>304</v>
      </c>
      <c r="C13" s="27"/>
      <c r="E13" s="16" t="str">
        <f aca="false">UPPER(MID('Ввод данных'!$C$58,1,1))</f>
        <v>4</v>
      </c>
      <c r="F13" s="16" t="str">
        <f aca="false">UPPER(MID('Ввод данных'!$C$58,2,1))</f>
        <v>7</v>
      </c>
      <c r="G13" s="22" t="s">
        <v>255</v>
      </c>
      <c r="H13" s="16" t="str">
        <f aca="false">UPPER(MID('Ввод данных'!$C$58,4,1))</f>
        <v>1</v>
      </c>
      <c r="I13" s="16" t="str">
        <f aca="false">UPPER(MID('Ввод данных'!$C$58,5,1))</f>
        <v>9</v>
      </c>
      <c r="J13" s="22" t="s">
        <v>255</v>
      </c>
      <c r="K13" s="16" t="str">
        <f aca="false">UPPER(MID('Ввод данных'!$C$58,7,1))</f>
        <v/>
      </c>
      <c r="L13" s="16" t="str">
        <f aca="false">UPPER(MID('Ввод данных'!$C$58,8,1))</f>
        <v/>
      </c>
      <c r="O13" s="16" t="str">
        <f aca="false">UPPER(MID('Ввод данных'!$C$59,1,1))</f>
        <v>4</v>
      </c>
      <c r="P13" s="16" t="str">
        <f aca="false">UPPER(MID('Ввод данных'!$C$59,2,1))</f>
        <v>7</v>
      </c>
      <c r="Q13" s="22" t="s">
        <v>255</v>
      </c>
      <c r="R13" s="16" t="str">
        <f aca="false">UPPER(MID('Ввод данных'!$C$59,4,1))</f>
        <v>5</v>
      </c>
      <c r="S13" s="16" t="str">
        <f aca="false">UPPER(MID('Ввод данных'!$C$59,5,1))</f>
        <v>9</v>
      </c>
      <c r="T13" s="22" t="s">
        <v>255</v>
      </c>
      <c r="U13" s="16" t="str">
        <f aca="false">UPPER(MID('Ввод данных'!$C$59,7,1))</f>
        <v/>
      </c>
      <c r="V13" s="16" t="str">
        <f aca="false">UPPER(MID('Ввод данных'!$C$59,8,1))</f>
        <v/>
      </c>
      <c r="Y13" s="16" t="str">
        <f aca="false">UPPER(MID('Ввод данных'!$C$60,1,1))</f>
        <v>4</v>
      </c>
      <c r="Z13" s="16" t="str">
        <f aca="false">UPPER(MID('Ввод данных'!$C$60,2,1))</f>
        <v>7</v>
      </c>
      <c r="AA13" s="22" t="s">
        <v>255</v>
      </c>
      <c r="AB13" s="16" t="str">
        <f aca="false">UPPER(MID('Ввод данных'!$C$60,4,1))</f>
        <v>7</v>
      </c>
      <c r="AC13" s="16" t="str">
        <f aca="false">UPPER(MID('Ввод данных'!$C$60,5,1))</f>
        <v>1</v>
      </c>
      <c r="AD13" s="22" t="s">
        <v>255</v>
      </c>
      <c r="AE13" s="16" t="str">
        <f aca="false">UPPER(MID('Ввод данных'!$C$60,7,1))</f>
        <v/>
      </c>
      <c r="AF13" s="16" t="str">
        <f aca="false">UPPER(MID('Ввод данных'!$C$60,8,1))</f>
        <v/>
      </c>
      <c r="AI13" s="16" t="str">
        <f aca="false">UPPER(MID('Ввод данных'!$C$61,1,1))</f>
        <v>4</v>
      </c>
      <c r="AJ13" s="16" t="str">
        <f aca="false">UPPER(MID('Ввод данных'!$C$61,2,1))</f>
        <v>9</v>
      </c>
      <c r="AK13" s="22" t="s">
        <v>255</v>
      </c>
      <c r="AL13" s="16" t="str">
        <f aca="false">UPPER(MID('Ввод данных'!$C$61,4,1))</f>
        <v>4</v>
      </c>
      <c r="AM13" s="16" t="str">
        <f aca="false">UPPER(MID('Ввод данных'!$C$61,5,1))</f>
        <v>1</v>
      </c>
      <c r="AN13" s="22" t="s">
        <v>255</v>
      </c>
      <c r="AO13" s="16" t="str">
        <f aca="false">UPPER(MID('Ввод данных'!$C$61,7,1))</f>
        <v/>
      </c>
      <c r="AP13" s="16" t="str">
        <f aca="false">UPPER(MID('Ввод данных'!$C$61,8,1))</f>
        <v/>
      </c>
    </row>
    <row r="14" customFormat="false" ht="3" hidden="false" customHeight="true" outlineLevel="0" collapsed="false"/>
    <row r="15" customFormat="false" ht="19.5" hidden="false" customHeight="true" outlineLevel="0" collapsed="false">
      <c r="B15" s="27" t="s">
        <v>305</v>
      </c>
      <c r="C15" s="27"/>
      <c r="E15" s="16" t="str">
        <f aca="false">UPPER(MID('Ввод данных'!$C$62,1,1))</f>
        <v>5</v>
      </c>
      <c r="F15" s="16" t="str">
        <f aca="false">UPPER(MID('Ввод данных'!$C$62,2,1))</f>
        <v>2</v>
      </c>
      <c r="G15" s="22" t="s">
        <v>255</v>
      </c>
      <c r="H15" s="16" t="str">
        <f aca="false">UPPER(MID('Ввод данных'!$C$62,4,1))</f>
        <v>2</v>
      </c>
      <c r="I15" s="16" t="str">
        <f aca="false">UPPER(MID('Ввод данных'!$C$62,5,1))</f>
        <v>9</v>
      </c>
      <c r="J15" s="22" t="s">
        <v>255</v>
      </c>
      <c r="K15" s="16" t="str">
        <f aca="false">UPPER(MID('Ввод данных'!$C$62,7,1))</f>
        <v/>
      </c>
      <c r="L15" s="16" t="str">
        <f aca="false">UPPER(MID('Ввод данных'!$C$62,8,1))</f>
        <v/>
      </c>
      <c r="O15" s="16" t="str">
        <f aca="false">UPPER(MID('Ввод данных'!$C$63,1,1))</f>
        <v>7</v>
      </c>
      <c r="P15" s="16" t="str">
        <f aca="false">UPPER(MID('Ввод данных'!$C$63,2,1))</f>
        <v>3</v>
      </c>
      <c r="Q15" s="22" t="s">
        <v>255</v>
      </c>
      <c r="R15" s="16" t="str">
        <f aca="false">UPPER(MID('Ввод данных'!$C$63,4,1))</f>
        <v>1</v>
      </c>
      <c r="S15" s="16" t="str">
        <f aca="false">UPPER(MID('Ввод данных'!$C$63,5,1))</f>
        <v>1</v>
      </c>
      <c r="T15" s="22" t="s">
        <v>255</v>
      </c>
      <c r="U15" s="16" t="str">
        <f aca="false">UPPER(MID('Ввод данных'!$C$63,7,1))</f>
        <v/>
      </c>
      <c r="V15" s="16" t="str">
        <f aca="false">UPPER(MID('Ввод данных'!$C$63,8,1))</f>
        <v/>
      </c>
      <c r="Y15" s="16" t="str">
        <f aca="false">UPPER(MID('Ввод данных'!$C$64,1,1))</f>
        <v>8</v>
      </c>
      <c r="Z15" s="16" t="str">
        <f aca="false">UPPER(MID('Ввод данных'!$C$64,2,1))</f>
        <v>2</v>
      </c>
      <c r="AA15" s="22" t="s">
        <v>255</v>
      </c>
      <c r="AB15" s="16" t="str">
        <f aca="false">UPPER(MID('Ввод данных'!$C$64,4,1))</f>
        <v>9</v>
      </c>
      <c r="AC15" s="16" t="str">
        <f aca="false">UPPER(MID('Ввод данных'!$C$64,5,1))</f>
        <v>2</v>
      </c>
      <c r="AD15" s="22" t="s">
        <v>255</v>
      </c>
      <c r="AE15" s="16" t="str">
        <f aca="false">UPPER(MID('Ввод данных'!$C$64,7,1))</f>
        <v/>
      </c>
      <c r="AF15" s="16" t="str">
        <f aca="false">UPPER(MID('Ввод данных'!$C$64,8,1))</f>
        <v/>
      </c>
      <c r="AI15" s="16" t="str">
        <f aca="false">UPPER(MID('Ввод данных'!$C$65,1,1))</f>
        <v/>
      </c>
      <c r="AJ15" s="16" t="str">
        <f aca="false">UPPER(MID('Ввод данных'!$C$65,2,1))</f>
        <v/>
      </c>
      <c r="AK15" s="22" t="s">
        <v>255</v>
      </c>
      <c r="AL15" s="16" t="str">
        <f aca="false">UPPER(MID('Ввод данных'!$C$65,4,1))</f>
        <v/>
      </c>
      <c r="AM15" s="16" t="str">
        <f aca="false">UPPER(MID('Ввод данных'!$C$65,5,1))</f>
        <v/>
      </c>
      <c r="AN15" s="22" t="s">
        <v>255</v>
      </c>
      <c r="AO15" s="16" t="str">
        <f aca="false">UPPER(MID('Ввод данных'!$C$65,7,1))</f>
        <v/>
      </c>
      <c r="AP15" s="16" t="str">
        <f aca="false">UPPER(MID('Ввод данных'!$C$65,8,1))</f>
        <v/>
      </c>
    </row>
    <row r="16" customFormat="false" ht="3" hidden="false" customHeight="true" outlineLevel="0" collapsed="false"/>
    <row r="17" customFormat="false" ht="19.5" hidden="false" customHeight="true" outlineLevel="0" collapsed="false">
      <c r="B17" s="27" t="s">
        <v>306</v>
      </c>
      <c r="C17" s="27"/>
      <c r="E17" s="16" t="str">
        <f aca="false">UPPER(MID('Ввод данных'!$C$66,1,1))</f>
        <v/>
      </c>
      <c r="F17" s="16" t="str">
        <f aca="false">UPPER(MID('Ввод данных'!$C$66,2,1))</f>
        <v/>
      </c>
      <c r="G17" s="22" t="s">
        <v>255</v>
      </c>
      <c r="H17" s="16" t="str">
        <f aca="false">UPPER(MID('Ввод данных'!$C$66,4,1))</f>
        <v/>
      </c>
      <c r="I17" s="16" t="str">
        <f aca="false">UPPER(MID('Ввод данных'!$C$66,5,1))</f>
        <v/>
      </c>
      <c r="J17" s="22" t="s">
        <v>255</v>
      </c>
      <c r="K17" s="16" t="str">
        <f aca="false">UPPER(MID('Ввод данных'!$C$66,7,1))</f>
        <v/>
      </c>
      <c r="L17" s="16" t="str">
        <f aca="false">UPPER(MID('Ввод данных'!$C$66,8,1))</f>
        <v/>
      </c>
      <c r="O17" s="16" t="str">
        <f aca="false">UPPER(MID('Ввод данных'!$C$67,1,1))</f>
        <v/>
      </c>
      <c r="P17" s="16" t="str">
        <f aca="false">UPPER(MID('Ввод данных'!$C$67,2,1))</f>
        <v/>
      </c>
      <c r="Q17" s="22" t="s">
        <v>255</v>
      </c>
      <c r="R17" s="16" t="str">
        <f aca="false">UPPER(MID('Ввод данных'!$C$67,4,1))</f>
        <v/>
      </c>
      <c r="S17" s="16" t="str">
        <f aca="false">UPPER(MID('Ввод данных'!$C$67,5,1))</f>
        <v/>
      </c>
      <c r="T17" s="22" t="s">
        <v>255</v>
      </c>
      <c r="U17" s="16" t="str">
        <f aca="false">UPPER(MID('Ввод данных'!$C$67,7,1))</f>
        <v/>
      </c>
      <c r="V17" s="16" t="str">
        <f aca="false">UPPER(MID('Ввод данных'!$C$67,8,1))</f>
        <v/>
      </c>
      <c r="Y17" s="16" t="str">
        <f aca="false">UPPER(MID('Ввод данных'!$C$68,1,1))</f>
        <v/>
      </c>
      <c r="Z17" s="16" t="str">
        <f aca="false">UPPER(MID('Ввод данных'!$C$68,2,1))</f>
        <v/>
      </c>
      <c r="AA17" s="22" t="s">
        <v>255</v>
      </c>
      <c r="AB17" s="16" t="str">
        <f aca="false">UPPER(MID('Ввод данных'!$C$68,4,1))</f>
        <v/>
      </c>
      <c r="AC17" s="16" t="str">
        <f aca="false">UPPER(MID('Ввод данных'!$C$68,5,1))</f>
        <v/>
      </c>
      <c r="AD17" s="22" t="s">
        <v>255</v>
      </c>
      <c r="AE17" s="16" t="str">
        <f aca="false">UPPER(MID('Ввод данных'!$C$68,7,1))</f>
        <v/>
      </c>
      <c r="AF17" s="16" t="str">
        <f aca="false">UPPER(MID('Ввод данных'!$C$68,8,1))</f>
        <v/>
      </c>
      <c r="AI17" s="16" t="str">
        <f aca="false">UPPER(MID('Ввод данных'!$C$69,1,1))</f>
        <v/>
      </c>
      <c r="AJ17" s="16" t="str">
        <f aca="false">UPPER(MID('Ввод данных'!$C$69,2,1))</f>
        <v/>
      </c>
      <c r="AK17" s="22" t="s">
        <v>255</v>
      </c>
      <c r="AL17" s="16" t="str">
        <f aca="false">UPPER(MID('Ввод данных'!$C$69,4,1))</f>
        <v/>
      </c>
      <c r="AM17" s="16" t="str">
        <f aca="false">UPPER(MID('Ввод данных'!$C$69,5,1))</f>
        <v/>
      </c>
      <c r="AN17" s="22" t="s">
        <v>255</v>
      </c>
      <c r="AO17" s="16" t="str">
        <f aca="false">UPPER(MID('Ввод данных'!$C$69,7,1))</f>
        <v/>
      </c>
      <c r="AP17" s="16" t="str">
        <f aca="false">UPPER(MID('Ввод данных'!$C$69,8,1))</f>
        <v/>
      </c>
    </row>
    <row r="18" customFormat="false" ht="3" hidden="false" customHeight="true" outlineLevel="0" collapsed="false"/>
    <row r="19" customFormat="false" ht="19.5" hidden="false" customHeight="true" outlineLevel="0" collapsed="false">
      <c r="B19" s="27" t="s">
        <v>307</v>
      </c>
      <c r="C19" s="27"/>
      <c r="E19" s="16" t="str">
        <f aca="false">UPPER(MID('Ввод данных'!$C$70,1,1))</f>
        <v/>
      </c>
      <c r="F19" s="16" t="str">
        <f aca="false">UPPER(MID('Ввод данных'!$C$70,2,1))</f>
        <v/>
      </c>
      <c r="G19" s="22" t="s">
        <v>255</v>
      </c>
      <c r="H19" s="16" t="str">
        <f aca="false">UPPER(MID('Ввод данных'!$C$70,4,1))</f>
        <v/>
      </c>
      <c r="I19" s="16" t="str">
        <f aca="false">UPPER(MID('Ввод данных'!$C$70,5,1))</f>
        <v/>
      </c>
      <c r="J19" s="22" t="s">
        <v>255</v>
      </c>
      <c r="K19" s="16" t="str">
        <f aca="false">UPPER(MID('Ввод данных'!$C$70,7,1))</f>
        <v/>
      </c>
      <c r="L19" s="16" t="str">
        <f aca="false">UPPER(MID('Ввод данных'!$C$70,8,1))</f>
        <v/>
      </c>
      <c r="O19" s="16" t="str">
        <f aca="false">UPPER(MID('Ввод данных'!$C$71,1,1))</f>
        <v/>
      </c>
      <c r="P19" s="16" t="str">
        <f aca="false">UPPER(MID('Ввод данных'!$C$71,2,1))</f>
        <v/>
      </c>
      <c r="Q19" s="22" t="s">
        <v>255</v>
      </c>
      <c r="R19" s="16" t="str">
        <f aca="false">UPPER(MID('Ввод данных'!$C$71,4,1))</f>
        <v/>
      </c>
      <c r="S19" s="16" t="str">
        <f aca="false">UPPER(MID('Ввод данных'!$C$71,5,1))</f>
        <v/>
      </c>
      <c r="T19" s="22" t="s">
        <v>255</v>
      </c>
      <c r="U19" s="16" t="str">
        <f aca="false">UPPER(MID('Ввод данных'!$C$71,7,1))</f>
        <v/>
      </c>
      <c r="V19" s="16" t="str">
        <f aca="false">UPPER(MID('Ввод данных'!$C$71,8,1))</f>
        <v/>
      </c>
      <c r="Y19" s="16" t="str">
        <f aca="false">UPPER(MID('Ввод данных'!$C$72,1,1))</f>
        <v/>
      </c>
      <c r="Z19" s="16" t="str">
        <f aca="false">UPPER(MID('Ввод данных'!$C$72,2,1))</f>
        <v/>
      </c>
      <c r="AA19" s="22" t="s">
        <v>255</v>
      </c>
      <c r="AB19" s="16" t="str">
        <f aca="false">UPPER(MID('Ввод данных'!$C$72,4,1))</f>
        <v/>
      </c>
      <c r="AC19" s="16" t="str">
        <f aca="false">UPPER(MID('Ввод данных'!$C$72,5,1))</f>
        <v/>
      </c>
      <c r="AD19" s="22" t="s">
        <v>255</v>
      </c>
      <c r="AE19" s="16" t="str">
        <f aca="false">UPPER(MID('Ввод данных'!$C$72,7,1))</f>
        <v/>
      </c>
      <c r="AF19" s="16" t="str">
        <f aca="false">UPPER(MID('Ввод данных'!$C$72,8,1))</f>
        <v/>
      </c>
      <c r="AI19" s="16" t="str">
        <f aca="false">UPPER(MID('Ввод данных'!$C$73,1,1))</f>
        <v/>
      </c>
      <c r="AJ19" s="16" t="str">
        <f aca="false">UPPER(MID('Ввод данных'!$C$73,2,1))</f>
        <v/>
      </c>
      <c r="AK19" s="22" t="s">
        <v>255</v>
      </c>
      <c r="AL19" s="16" t="str">
        <f aca="false">UPPER(MID('Ввод данных'!$C$73,4,1))</f>
        <v/>
      </c>
      <c r="AM19" s="16" t="str">
        <f aca="false">UPPER(MID('Ввод данных'!$C$73,5,1))</f>
        <v/>
      </c>
      <c r="AN19" s="22" t="s">
        <v>255</v>
      </c>
      <c r="AO19" s="16" t="str">
        <f aca="false">UPPER(MID('Ввод данных'!$C$73,7,1))</f>
        <v/>
      </c>
      <c r="AP19" s="16" t="str">
        <f aca="false">UPPER(MID('Ввод данных'!$C$73,8,1))</f>
        <v/>
      </c>
    </row>
    <row r="20" customFormat="false" ht="3" hidden="false" customHeight="true" outlineLevel="0" collapsed="false"/>
    <row r="21" customFormat="false" ht="19.5" hidden="false" customHeight="true" outlineLevel="0" collapsed="false">
      <c r="B21" s="27" t="s">
        <v>308</v>
      </c>
      <c r="C21" s="27"/>
      <c r="E21" s="16" t="str">
        <f aca="false">UPPER(MID('Ввод данных'!$C$74,1,1))</f>
        <v/>
      </c>
      <c r="F21" s="16" t="str">
        <f aca="false">UPPER(MID('Ввод данных'!$C$74,2,1))</f>
        <v/>
      </c>
      <c r="G21" s="22" t="s">
        <v>255</v>
      </c>
      <c r="H21" s="16" t="str">
        <f aca="false">UPPER(MID('Ввод данных'!$C$74,4,1))</f>
        <v/>
      </c>
      <c r="I21" s="16" t="str">
        <f aca="false">UPPER(MID('Ввод данных'!$C$74,5,1))</f>
        <v/>
      </c>
      <c r="J21" s="22" t="s">
        <v>255</v>
      </c>
      <c r="K21" s="16" t="str">
        <f aca="false">UPPER(MID('Ввод данных'!$C$74,7,1))</f>
        <v/>
      </c>
      <c r="L21" s="16" t="str">
        <f aca="false">UPPER(MID('Ввод данных'!$C$74,8,1))</f>
        <v/>
      </c>
      <c r="O21" s="16" t="str">
        <f aca="false">UPPER(MID('Ввод данных'!$C$75,1,1))</f>
        <v/>
      </c>
      <c r="P21" s="16" t="str">
        <f aca="false">UPPER(MID('Ввод данных'!$C$75,2,1))</f>
        <v/>
      </c>
      <c r="Q21" s="22" t="s">
        <v>255</v>
      </c>
      <c r="R21" s="16" t="str">
        <f aca="false">UPPER(MID('Ввод данных'!$C$75,4,1))</f>
        <v/>
      </c>
      <c r="S21" s="16" t="str">
        <f aca="false">UPPER(MID('Ввод данных'!$C$75,5,1))</f>
        <v/>
      </c>
      <c r="T21" s="22" t="s">
        <v>255</v>
      </c>
      <c r="U21" s="16" t="str">
        <f aca="false">UPPER(MID('Ввод данных'!$C$75,7,1))</f>
        <v/>
      </c>
      <c r="V21" s="16" t="str">
        <f aca="false">UPPER(MID('Ввод данных'!$C$75,8,1))</f>
        <v/>
      </c>
      <c r="Y21" s="16" t="str">
        <f aca="false">UPPER(MID('Ввод данных'!$C$76,1,1))</f>
        <v/>
      </c>
      <c r="Z21" s="16" t="str">
        <f aca="false">UPPER(MID('Ввод данных'!$C$76,2,1))</f>
        <v/>
      </c>
      <c r="AA21" s="22" t="s">
        <v>255</v>
      </c>
      <c r="AB21" s="16" t="str">
        <f aca="false">UPPER(MID('Ввод данных'!$C$76,4,1))</f>
        <v/>
      </c>
      <c r="AC21" s="16" t="str">
        <f aca="false">UPPER(MID('Ввод данных'!$C$76,5,1))</f>
        <v/>
      </c>
      <c r="AD21" s="22" t="s">
        <v>255</v>
      </c>
      <c r="AE21" s="16" t="str">
        <f aca="false">UPPER(MID('Ввод данных'!$C$76,7,1))</f>
        <v/>
      </c>
      <c r="AF21" s="16" t="str">
        <f aca="false">UPPER(MID('Ввод данных'!$C$76,8,1))</f>
        <v/>
      </c>
      <c r="AI21" s="16" t="str">
        <f aca="false">UPPER(MID('Ввод данных'!$C$77,1,1))</f>
        <v/>
      </c>
      <c r="AJ21" s="16" t="str">
        <f aca="false">UPPER(MID('Ввод данных'!$C$77,2,1))</f>
        <v/>
      </c>
      <c r="AK21" s="22" t="s">
        <v>255</v>
      </c>
      <c r="AL21" s="16" t="str">
        <f aca="false">UPPER(MID('Ввод данных'!$C$77,4,1))</f>
        <v/>
      </c>
      <c r="AM21" s="16" t="str">
        <f aca="false">UPPER(MID('Ввод данных'!$C$77,5,1))</f>
        <v/>
      </c>
      <c r="AN21" s="22" t="s">
        <v>255</v>
      </c>
      <c r="AO21" s="16" t="str">
        <f aca="false">UPPER(MID('Ввод данных'!$C$77,7,1))</f>
        <v/>
      </c>
      <c r="AP21" s="16" t="str">
        <f aca="false">UPPER(MID('Ввод данных'!$C$77,8,1))</f>
        <v/>
      </c>
    </row>
    <row r="22" customFormat="false" ht="3" hidden="false" customHeight="true" outlineLevel="0" collapsed="false"/>
    <row r="23" customFormat="false" ht="19.5" hidden="false" customHeight="true" outlineLevel="0" collapsed="false">
      <c r="B23" s="27" t="s">
        <v>309</v>
      </c>
      <c r="C23" s="27"/>
      <c r="E23" s="16" t="str">
        <f aca="false">UPPER(MID('Ввод данных'!$C$78,1,1))</f>
        <v/>
      </c>
      <c r="F23" s="16" t="str">
        <f aca="false">UPPER(MID('Ввод данных'!$C$78,2,1))</f>
        <v/>
      </c>
      <c r="G23" s="22" t="s">
        <v>255</v>
      </c>
      <c r="H23" s="16" t="str">
        <f aca="false">UPPER(MID('Ввод данных'!$C$78,4,1))</f>
        <v/>
      </c>
      <c r="I23" s="16" t="str">
        <f aca="false">UPPER(MID('Ввод данных'!$C$78,5,1))</f>
        <v/>
      </c>
      <c r="J23" s="22" t="s">
        <v>255</v>
      </c>
      <c r="K23" s="16" t="str">
        <f aca="false">UPPER(MID('Ввод данных'!$C$78,7,1))</f>
        <v/>
      </c>
      <c r="L23" s="16" t="str">
        <f aca="false">UPPER(MID('Ввод данных'!$C$78,8,1))</f>
        <v/>
      </c>
      <c r="O23" s="16" t="str">
        <f aca="false">UPPER(MID('Ввод данных'!$C$79,1,1))</f>
        <v/>
      </c>
      <c r="P23" s="16" t="str">
        <f aca="false">UPPER(MID('Ввод данных'!$C$79,2,1))</f>
        <v/>
      </c>
      <c r="Q23" s="22" t="s">
        <v>255</v>
      </c>
      <c r="R23" s="16" t="str">
        <f aca="false">UPPER(MID('Ввод данных'!$C$79,4,1))</f>
        <v/>
      </c>
      <c r="S23" s="16" t="str">
        <f aca="false">UPPER(MID('Ввод данных'!$C$79,5,1))</f>
        <v/>
      </c>
      <c r="T23" s="22" t="s">
        <v>255</v>
      </c>
      <c r="U23" s="16" t="str">
        <f aca="false">UPPER(MID('Ввод данных'!$C$79,7,1))</f>
        <v/>
      </c>
      <c r="V23" s="16" t="str">
        <f aca="false">UPPER(MID('Ввод данных'!$C$79,8,1))</f>
        <v/>
      </c>
      <c r="Y23" s="16" t="str">
        <f aca="false">UPPER(MID('Ввод данных'!$C$80,1,1))</f>
        <v/>
      </c>
      <c r="Z23" s="16" t="str">
        <f aca="false">UPPER(MID('Ввод данных'!$C$80,2,1))</f>
        <v/>
      </c>
      <c r="AA23" s="22" t="s">
        <v>255</v>
      </c>
      <c r="AB23" s="16" t="str">
        <f aca="false">UPPER(MID('Ввод данных'!$C$80,4,1))</f>
        <v/>
      </c>
      <c r="AC23" s="16" t="str">
        <f aca="false">UPPER(MID('Ввод данных'!$C$80,5,1))</f>
        <v/>
      </c>
      <c r="AD23" s="22" t="s">
        <v>255</v>
      </c>
      <c r="AE23" s="16" t="str">
        <f aca="false">UPPER(MID('Ввод данных'!$C$80,7,1))</f>
        <v/>
      </c>
      <c r="AF23" s="16" t="str">
        <f aca="false">UPPER(MID('Ввод данных'!$C$80,8,1))</f>
        <v/>
      </c>
      <c r="AI23" s="16" t="str">
        <f aca="false">UPPER(MID('Ввод данных'!$C$81,1,1))</f>
        <v/>
      </c>
      <c r="AJ23" s="16" t="str">
        <f aca="false">UPPER(MID('Ввод данных'!$C$81,2,1))</f>
        <v/>
      </c>
      <c r="AK23" s="22" t="s">
        <v>255</v>
      </c>
      <c r="AL23" s="16" t="str">
        <f aca="false">UPPER(MID('Ввод данных'!$C$81,4,1))</f>
        <v/>
      </c>
      <c r="AM23" s="16" t="str">
        <f aca="false">UPPER(MID('Ввод данных'!$C$81,5,1))</f>
        <v/>
      </c>
      <c r="AN23" s="22" t="s">
        <v>255</v>
      </c>
      <c r="AO23" s="16" t="str">
        <f aca="false">UPPER(MID('Ввод данных'!$C$81,7,1))</f>
        <v/>
      </c>
      <c r="AP23" s="16" t="str">
        <f aca="false">UPPER(MID('Ввод данных'!$C$81,8,1))</f>
        <v/>
      </c>
    </row>
    <row r="24" customFormat="false" ht="3" hidden="false" customHeight="true" outlineLevel="0" collapsed="false"/>
    <row r="25" customFormat="false" ht="19.5" hidden="false" customHeight="true" outlineLevel="0" collapsed="false">
      <c r="B25" s="27" t="s">
        <v>310</v>
      </c>
      <c r="C25" s="27"/>
      <c r="E25" s="16" t="str">
        <f aca="false">UPPER(MID('Ввод данных'!$C$82,1,1))</f>
        <v/>
      </c>
      <c r="F25" s="16" t="str">
        <f aca="false">UPPER(MID('Ввод данных'!$C$82,2,1))</f>
        <v/>
      </c>
      <c r="G25" s="22" t="s">
        <v>255</v>
      </c>
      <c r="H25" s="16" t="str">
        <f aca="false">UPPER(MID('Ввод данных'!$C$82,4,1))</f>
        <v/>
      </c>
      <c r="I25" s="16" t="str">
        <f aca="false">UPPER(MID('Ввод данных'!$C$82,5,1))</f>
        <v/>
      </c>
      <c r="J25" s="22" t="s">
        <v>255</v>
      </c>
      <c r="K25" s="16" t="str">
        <f aca="false">UPPER(MID('Ввод данных'!$C$82,7,1))</f>
        <v/>
      </c>
      <c r="L25" s="16" t="str">
        <f aca="false">UPPER(MID('Ввод данных'!$C$82,8,1))</f>
        <v/>
      </c>
      <c r="O25" s="16" t="str">
        <f aca="false">UPPER(MID('Ввод данных'!$C$83,1,1))</f>
        <v/>
      </c>
      <c r="P25" s="16" t="str">
        <f aca="false">UPPER(MID('Ввод данных'!$C$83,2,1))</f>
        <v/>
      </c>
      <c r="Q25" s="22" t="s">
        <v>255</v>
      </c>
      <c r="R25" s="16" t="str">
        <f aca="false">UPPER(MID('Ввод данных'!$C$83,4,1))</f>
        <v/>
      </c>
      <c r="S25" s="16" t="str">
        <f aca="false">UPPER(MID('Ввод данных'!$C$83,5,1))</f>
        <v/>
      </c>
      <c r="T25" s="22" t="s">
        <v>255</v>
      </c>
      <c r="U25" s="16" t="str">
        <f aca="false">UPPER(MID('Ввод данных'!$C$83,7,1))</f>
        <v/>
      </c>
      <c r="V25" s="16" t="str">
        <f aca="false">UPPER(MID('Ввод данных'!$C$83,8,1))</f>
        <v/>
      </c>
      <c r="Y25" s="16" t="str">
        <f aca="false">UPPER(MID('Ввод данных'!$C$84,1,1))</f>
        <v/>
      </c>
      <c r="Z25" s="16" t="str">
        <f aca="false">UPPER(MID('Ввод данных'!$C$84,2,1))</f>
        <v/>
      </c>
      <c r="AA25" s="22" t="s">
        <v>255</v>
      </c>
      <c r="AB25" s="16" t="str">
        <f aca="false">UPPER(MID('Ввод данных'!$C$84,4,1))</f>
        <v/>
      </c>
      <c r="AC25" s="16" t="str">
        <f aca="false">UPPER(MID('Ввод данных'!$C$84,5,1))</f>
        <v/>
      </c>
      <c r="AD25" s="22" t="s">
        <v>255</v>
      </c>
      <c r="AE25" s="16" t="str">
        <f aca="false">UPPER(MID('Ввод данных'!$C$84,7,1))</f>
        <v/>
      </c>
      <c r="AF25" s="16" t="str">
        <f aca="false">UPPER(MID('Ввод данных'!$C$84,8,1))</f>
        <v/>
      </c>
      <c r="AI25" s="16" t="str">
        <f aca="false">UPPER(MID('Ввод данных'!$C$85,1,1))</f>
        <v/>
      </c>
      <c r="AJ25" s="16" t="str">
        <f aca="false">UPPER(MID('Ввод данных'!$C$85,2,1))</f>
        <v/>
      </c>
      <c r="AK25" s="22" t="s">
        <v>255</v>
      </c>
      <c r="AL25" s="16" t="str">
        <f aca="false">UPPER(MID('Ввод данных'!$C$85,4,1))</f>
        <v/>
      </c>
      <c r="AM25" s="16" t="str">
        <f aca="false">UPPER(MID('Ввод данных'!$C$85,5,1))</f>
        <v/>
      </c>
      <c r="AN25" s="22" t="s">
        <v>255</v>
      </c>
      <c r="AO25" s="16" t="str">
        <f aca="false">UPPER(MID('Ввод данных'!$C$85,7,1))</f>
        <v/>
      </c>
      <c r="AP25" s="16" t="str">
        <f aca="false">UPPER(MID('Ввод данных'!$C$85,8,1))</f>
        <v/>
      </c>
    </row>
    <row r="26" customFormat="false" ht="3" hidden="false" customHeight="true" outlineLevel="0" collapsed="false"/>
    <row r="27" customFormat="false" ht="19.5" hidden="false" customHeight="true" outlineLevel="0" collapsed="false">
      <c r="B27" s="27" t="s">
        <v>311</v>
      </c>
      <c r="C27" s="27"/>
      <c r="E27" s="16" t="str">
        <f aca="false">UPPER(MID('Ввод данных'!$C$86,1,1))</f>
        <v/>
      </c>
      <c r="F27" s="16" t="str">
        <f aca="false">UPPER(MID('Ввод данных'!$C$86,2,1))</f>
        <v/>
      </c>
      <c r="G27" s="22" t="s">
        <v>255</v>
      </c>
      <c r="H27" s="16" t="str">
        <f aca="false">UPPER(MID('Ввод данных'!$C$86,4,1))</f>
        <v/>
      </c>
      <c r="I27" s="16" t="str">
        <f aca="false">UPPER(MID('Ввод данных'!$C$86,5,1))</f>
        <v/>
      </c>
      <c r="J27" s="22" t="s">
        <v>255</v>
      </c>
      <c r="K27" s="16" t="str">
        <f aca="false">UPPER(MID('Ввод данных'!$C$86,7,1))</f>
        <v/>
      </c>
      <c r="L27" s="16" t="str">
        <f aca="false">UPPER(MID('Ввод данных'!$C$86,8,1))</f>
        <v/>
      </c>
      <c r="O27" s="16" t="str">
        <f aca="false">UPPER(MID('Ввод данных'!$C$87,1,1))</f>
        <v/>
      </c>
      <c r="P27" s="16" t="str">
        <f aca="false">UPPER(MID('Ввод данных'!$C$87,2,1))</f>
        <v/>
      </c>
      <c r="Q27" s="22" t="s">
        <v>255</v>
      </c>
      <c r="R27" s="16" t="str">
        <f aca="false">UPPER(MID('Ввод данных'!$C$87,4,1))</f>
        <v/>
      </c>
      <c r="S27" s="16" t="str">
        <f aca="false">UPPER(MID('Ввод данных'!$C$87,5,1))</f>
        <v/>
      </c>
      <c r="T27" s="22" t="s">
        <v>255</v>
      </c>
      <c r="U27" s="16" t="str">
        <f aca="false">UPPER(MID('Ввод данных'!$C$87,7,1))</f>
        <v/>
      </c>
      <c r="V27" s="16" t="str">
        <f aca="false">UPPER(MID('Ввод данных'!$C$87,8,1))</f>
        <v/>
      </c>
      <c r="Y27" s="16" t="str">
        <f aca="false">UPPER(MID('Ввод данных'!$C$88,1,1))</f>
        <v/>
      </c>
      <c r="Z27" s="16" t="str">
        <f aca="false">UPPER(MID('Ввод данных'!$C$88,2,1))</f>
        <v/>
      </c>
      <c r="AA27" s="22" t="s">
        <v>255</v>
      </c>
      <c r="AB27" s="16" t="str">
        <f aca="false">UPPER(MID('Ввод данных'!$C$88,4,1))</f>
        <v/>
      </c>
      <c r="AC27" s="16" t="str">
        <f aca="false">UPPER(MID('Ввод данных'!$C$88,5,1))</f>
        <v/>
      </c>
      <c r="AD27" s="22" t="s">
        <v>255</v>
      </c>
      <c r="AE27" s="16" t="str">
        <f aca="false">UPPER(MID('Ввод данных'!$C$88,7,1))</f>
        <v/>
      </c>
      <c r="AF27" s="16" t="str">
        <f aca="false">UPPER(MID('Ввод данных'!$C$88,8,1))</f>
        <v/>
      </c>
      <c r="AI27" s="16" t="str">
        <f aca="false">UPPER(MID('Ввод данных'!$C$89,1,1))</f>
        <v/>
      </c>
      <c r="AJ27" s="16" t="str">
        <f aca="false">UPPER(MID('Ввод данных'!$C$89,2,1))</f>
        <v/>
      </c>
      <c r="AK27" s="22" t="s">
        <v>255</v>
      </c>
      <c r="AL27" s="16" t="str">
        <f aca="false">UPPER(MID('Ввод данных'!$C$89,4,1))</f>
        <v/>
      </c>
      <c r="AM27" s="16" t="str">
        <f aca="false">UPPER(MID('Ввод данных'!$C$89,5,1))</f>
        <v/>
      </c>
      <c r="AN27" s="22" t="s">
        <v>255</v>
      </c>
      <c r="AO27" s="16" t="str">
        <f aca="false">UPPER(MID('Ввод данных'!$C$89,7,1))</f>
        <v/>
      </c>
      <c r="AP27" s="16" t="str">
        <f aca="false">UPPER(MID('Ввод данных'!$C$89,8,1))</f>
        <v/>
      </c>
    </row>
    <row r="28" customFormat="false" ht="3" hidden="false" customHeight="true" outlineLevel="0" collapsed="false"/>
    <row r="29" customFormat="false" ht="19.5" hidden="false" customHeight="true" outlineLevel="0" collapsed="false">
      <c r="B29" s="27" t="s">
        <v>312</v>
      </c>
      <c r="C29" s="27"/>
      <c r="E29" s="16" t="str">
        <f aca="false">UPPER(MID('Ввод данных'!$C$90,1,1))</f>
        <v/>
      </c>
      <c r="F29" s="16" t="str">
        <f aca="false">UPPER(MID('Ввод данных'!$C$90,2,1))</f>
        <v/>
      </c>
      <c r="G29" s="22" t="s">
        <v>255</v>
      </c>
      <c r="H29" s="16" t="str">
        <f aca="false">UPPER(MID('Ввод данных'!$C$90,4,1))</f>
        <v/>
      </c>
      <c r="I29" s="16" t="str">
        <f aca="false">UPPER(MID('Ввод данных'!$C$90,5,1))</f>
        <v/>
      </c>
      <c r="J29" s="22" t="s">
        <v>255</v>
      </c>
      <c r="K29" s="16" t="str">
        <f aca="false">UPPER(MID('Ввод данных'!$C$90,7,1))</f>
        <v/>
      </c>
      <c r="L29" s="16" t="str">
        <f aca="false">UPPER(MID('Ввод данных'!$C$90,8,1))</f>
        <v/>
      </c>
      <c r="O29" s="16" t="str">
        <f aca="false">UPPER(MID('Ввод данных'!$C$91,1,1))</f>
        <v/>
      </c>
      <c r="P29" s="16" t="str">
        <f aca="false">UPPER(MID('Ввод данных'!$C$91,2,1))</f>
        <v/>
      </c>
      <c r="Q29" s="22" t="s">
        <v>255</v>
      </c>
      <c r="R29" s="16" t="str">
        <f aca="false">UPPER(MID('Ввод данных'!$C$91,4,1))</f>
        <v/>
      </c>
      <c r="S29" s="16" t="str">
        <f aca="false">UPPER(MID('Ввод данных'!$C$91,5,1))</f>
        <v/>
      </c>
      <c r="T29" s="22" t="s">
        <v>255</v>
      </c>
      <c r="U29" s="16" t="str">
        <f aca="false">UPPER(MID('Ввод данных'!$C$91,7,1))</f>
        <v/>
      </c>
      <c r="V29" s="16" t="str">
        <f aca="false">UPPER(MID('Ввод данных'!$C$91,8,1))</f>
        <v/>
      </c>
      <c r="Y29" s="16" t="str">
        <f aca="false">UPPER(MID('Ввод данных'!$C$92,1,1))</f>
        <v/>
      </c>
      <c r="Z29" s="16" t="str">
        <f aca="false">UPPER(MID('Ввод данных'!$C$92,2,1))</f>
        <v/>
      </c>
      <c r="AA29" s="22" t="s">
        <v>255</v>
      </c>
      <c r="AB29" s="16" t="str">
        <f aca="false">UPPER(MID('Ввод данных'!$C$92,4,1))</f>
        <v/>
      </c>
      <c r="AC29" s="16" t="str">
        <f aca="false">UPPER(MID('Ввод данных'!$C$92,5,1))</f>
        <v/>
      </c>
      <c r="AD29" s="22" t="s">
        <v>255</v>
      </c>
      <c r="AE29" s="16" t="str">
        <f aca="false">UPPER(MID('Ввод данных'!$C$92,7,1))</f>
        <v/>
      </c>
      <c r="AF29" s="16" t="str">
        <f aca="false">UPPER(MID('Ввод данных'!$C$92,8,1))</f>
        <v/>
      </c>
      <c r="AI29" s="16" t="str">
        <f aca="false">UPPER(MID('Ввод данных'!$C$93,1,1))</f>
        <v/>
      </c>
      <c r="AJ29" s="16" t="str">
        <f aca="false">UPPER(MID('Ввод данных'!$C$93,2,1))</f>
        <v/>
      </c>
      <c r="AK29" s="22" t="s">
        <v>255</v>
      </c>
      <c r="AL29" s="16" t="str">
        <f aca="false">UPPER(MID('Ввод данных'!$C$93,4,1))</f>
        <v/>
      </c>
      <c r="AM29" s="16" t="str">
        <f aca="false">UPPER(MID('Ввод данных'!$C$93,5,1))</f>
        <v/>
      </c>
      <c r="AN29" s="22" t="s">
        <v>255</v>
      </c>
      <c r="AO29" s="16" t="str">
        <f aca="false">UPPER(MID('Ввод данных'!$C$93,7,1))</f>
        <v/>
      </c>
      <c r="AP29" s="16" t="str">
        <f aca="false">UPPER(MID('Ввод данных'!$C$93,8,1))</f>
        <v/>
      </c>
    </row>
    <row r="30" customFormat="false" ht="3" hidden="false" customHeight="true" outlineLevel="0" collapsed="false"/>
    <row r="31" customFormat="false" ht="19.5" hidden="false" customHeight="true" outlineLevel="0" collapsed="false">
      <c r="B31" s="27" t="s">
        <v>116</v>
      </c>
      <c r="C31" s="27"/>
      <c r="E31" s="16" t="str">
        <f aca="false">UPPER(MID('Ввод данных'!$C$94,1,1))</f>
        <v/>
      </c>
      <c r="F31" s="16" t="str">
        <f aca="false">UPPER(MID('Ввод данных'!$C$94,2,1))</f>
        <v/>
      </c>
      <c r="G31" s="22" t="s">
        <v>255</v>
      </c>
      <c r="H31" s="16" t="str">
        <f aca="false">UPPER(MID('Ввод данных'!$C$94,4,1))</f>
        <v/>
      </c>
      <c r="I31" s="16" t="str">
        <f aca="false">UPPER(MID('Ввод данных'!$C$94,5,1))</f>
        <v/>
      </c>
      <c r="J31" s="22" t="s">
        <v>255</v>
      </c>
      <c r="K31" s="16" t="str">
        <f aca="false">UPPER(MID('Ввод данных'!$C$94,7,1))</f>
        <v/>
      </c>
      <c r="L31" s="16" t="str">
        <f aca="false">UPPER(MID('Ввод данных'!$C$94,8,1))</f>
        <v/>
      </c>
      <c r="O31" s="16" t="str">
        <f aca="false">UPPER(MID('Ввод данных'!$C$95,1,1))</f>
        <v/>
      </c>
      <c r="P31" s="16" t="str">
        <f aca="false">UPPER(MID('Ввод данных'!$C$95,2,1))</f>
        <v/>
      </c>
      <c r="Q31" s="22" t="s">
        <v>255</v>
      </c>
      <c r="R31" s="16" t="str">
        <f aca="false">UPPER(MID('Ввод данных'!$C$95,4,1))</f>
        <v/>
      </c>
      <c r="S31" s="16" t="str">
        <f aca="false">UPPER(MID('Ввод данных'!$C$95,5,1))</f>
        <v/>
      </c>
      <c r="T31" s="22" t="s">
        <v>255</v>
      </c>
      <c r="U31" s="16" t="str">
        <f aca="false">UPPER(MID('Ввод данных'!$C$95,7,1))</f>
        <v/>
      </c>
      <c r="V31" s="16" t="str">
        <f aca="false">UPPER(MID('Ввод данных'!$C$95,8,1))</f>
        <v/>
      </c>
      <c r="Y31" s="16" t="str">
        <f aca="false">UPPER(MID('Ввод данных'!$C$96,1,1))</f>
        <v/>
      </c>
      <c r="Z31" s="16" t="str">
        <f aca="false">UPPER(MID('Ввод данных'!$C$96,2,1))</f>
        <v/>
      </c>
      <c r="AA31" s="22" t="s">
        <v>255</v>
      </c>
      <c r="AB31" s="16" t="str">
        <f aca="false">UPPER(MID('Ввод данных'!$C$96,4,1))</f>
        <v/>
      </c>
      <c r="AC31" s="16" t="str">
        <f aca="false">UPPER(MID('Ввод данных'!$C$96,5,1))</f>
        <v/>
      </c>
      <c r="AD31" s="22" t="s">
        <v>255</v>
      </c>
      <c r="AE31" s="16" t="str">
        <f aca="false">UPPER(MID('Ввод данных'!$C$96,7,1))</f>
        <v/>
      </c>
      <c r="AF31" s="16" t="str">
        <f aca="false">UPPER(MID('Ввод данных'!$C$96,8,1))</f>
        <v/>
      </c>
      <c r="AI31" s="16" t="str">
        <f aca="false">UPPER(MID('Ввод данных'!$C$97,1,1))</f>
        <v/>
      </c>
      <c r="AJ31" s="16" t="str">
        <f aca="false">UPPER(MID('Ввод данных'!$C$97,2,1))</f>
        <v/>
      </c>
      <c r="AK31" s="22" t="s">
        <v>255</v>
      </c>
      <c r="AL31" s="16" t="str">
        <f aca="false">UPPER(MID('Ввод данных'!$C$97,4,1))</f>
        <v/>
      </c>
      <c r="AM31" s="16" t="str">
        <f aca="false">UPPER(MID('Ввод данных'!$C$97,5,1))</f>
        <v/>
      </c>
      <c r="AN31" s="22" t="s">
        <v>255</v>
      </c>
      <c r="AO31" s="16" t="str">
        <f aca="false">UPPER(MID('Ввод данных'!$C$97,7,1))</f>
        <v/>
      </c>
      <c r="AP31" s="16" t="str">
        <f aca="false">UPPER(MID('Ввод данных'!$C$97,8,1))</f>
        <v/>
      </c>
    </row>
    <row r="32" customFormat="false" ht="3" hidden="false" customHeight="true" outlineLevel="0" collapsed="false"/>
    <row r="33" customFormat="false" ht="19.5" hidden="false" customHeight="true" outlineLevel="0" collapsed="false">
      <c r="B33" s="27" t="s">
        <v>313</v>
      </c>
      <c r="C33" s="27"/>
      <c r="E33" s="16" t="str">
        <f aca="false">UPPER(MID('Ввод данных'!$C$98,1,1))</f>
        <v/>
      </c>
      <c r="F33" s="16" t="str">
        <f aca="false">UPPER(MID('Ввод данных'!$C$98,2,1))</f>
        <v/>
      </c>
      <c r="G33" s="22" t="s">
        <v>255</v>
      </c>
      <c r="H33" s="16" t="str">
        <f aca="false">UPPER(MID('Ввод данных'!$C$98,4,1))</f>
        <v/>
      </c>
      <c r="I33" s="16" t="str">
        <f aca="false">UPPER(MID('Ввод данных'!$C$98,5,1))</f>
        <v/>
      </c>
      <c r="J33" s="22" t="s">
        <v>255</v>
      </c>
      <c r="K33" s="16" t="str">
        <f aca="false">UPPER(MID('Ввод данных'!$C$98,7,1))</f>
        <v/>
      </c>
      <c r="L33" s="16" t="str">
        <f aca="false">UPPER(MID('Ввод данных'!$C$98,8,1))</f>
        <v/>
      </c>
      <c r="O33" s="16" t="str">
        <f aca="false">UPPER(MID('Ввод данных'!$C$99,1,1))</f>
        <v/>
      </c>
      <c r="P33" s="16" t="str">
        <f aca="false">UPPER(MID('Ввод данных'!$C$99,2,1))</f>
        <v/>
      </c>
      <c r="Q33" s="22" t="s">
        <v>255</v>
      </c>
      <c r="R33" s="16" t="str">
        <f aca="false">UPPER(MID('Ввод данных'!$C$99,4,1))</f>
        <v/>
      </c>
      <c r="S33" s="16" t="str">
        <f aca="false">UPPER(MID('Ввод данных'!$C$99,5,1))</f>
        <v/>
      </c>
      <c r="T33" s="22" t="s">
        <v>255</v>
      </c>
      <c r="U33" s="16" t="str">
        <f aca="false">UPPER(MID('Ввод данных'!$C$99,7,1))</f>
        <v/>
      </c>
      <c r="V33" s="16" t="str">
        <f aca="false">UPPER(MID('Ввод данных'!$C$99,8,1))</f>
        <v/>
      </c>
      <c r="Y33" s="16" t="str">
        <f aca="false">UPPER(MID('Ввод данных'!$C$100,1,1))</f>
        <v/>
      </c>
      <c r="Z33" s="16" t="str">
        <f aca="false">UPPER(MID('Ввод данных'!$C$100,2,1))</f>
        <v/>
      </c>
      <c r="AA33" s="22" t="s">
        <v>255</v>
      </c>
      <c r="AB33" s="16" t="str">
        <f aca="false">UPPER(MID('Ввод данных'!$C$100,4,1))</f>
        <v/>
      </c>
      <c r="AC33" s="16" t="str">
        <f aca="false">UPPER(MID('Ввод данных'!$C$100,5,1))</f>
        <v/>
      </c>
      <c r="AD33" s="22" t="s">
        <v>255</v>
      </c>
      <c r="AE33" s="16" t="str">
        <f aca="false">UPPER(MID('Ввод данных'!$C$100,7,1))</f>
        <v/>
      </c>
      <c r="AF33" s="16" t="str">
        <f aca="false">UPPER(MID('Ввод данных'!$C$100,8,1))</f>
        <v/>
      </c>
      <c r="AI33" s="16" t="str">
        <f aca="false">UPPER(MID('Ввод данных'!$C$101,1,1))</f>
        <v/>
      </c>
      <c r="AJ33" s="16" t="str">
        <f aca="false">UPPER(MID('Ввод данных'!$C$101,2,1))</f>
        <v/>
      </c>
      <c r="AK33" s="22" t="s">
        <v>255</v>
      </c>
      <c r="AL33" s="16" t="str">
        <f aca="false">UPPER(MID('Ввод данных'!$C$101,4,1))</f>
        <v/>
      </c>
      <c r="AM33" s="16" t="str">
        <f aca="false">UPPER(MID('Ввод данных'!$C$101,5,1))</f>
        <v/>
      </c>
      <c r="AN33" s="22" t="s">
        <v>255</v>
      </c>
      <c r="AO33" s="16" t="str">
        <f aca="false">UPPER(MID('Ввод данных'!$C$101,7,1))</f>
        <v/>
      </c>
      <c r="AP33" s="16" t="str">
        <f aca="false">UPPER(MID('Ввод данных'!$C$101,8,1))</f>
        <v/>
      </c>
    </row>
    <row r="34" customFormat="false" ht="3" hidden="false" customHeight="true" outlineLevel="0" collapsed="false"/>
    <row r="35" customFormat="false" ht="19.5" hidden="false" customHeight="true" outlineLevel="0" collapsed="false">
      <c r="B35" s="27" t="s">
        <v>314</v>
      </c>
      <c r="C35" s="27"/>
      <c r="E35" s="16" t="str">
        <f aca="false">UPPER(MID('Ввод данных'!$C$102,1,1))</f>
        <v/>
      </c>
      <c r="F35" s="16" t="str">
        <f aca="false">UPPER(MID('Ввод данных'!$C$102,2,1))</f>
        <v/>
      </c>
      <c r="G35" s="22" t="s">
        <v>255</v>
      </c>
      <c r="H35" s="16" t="str">
        <f aca="false">UPPER(MID('Ввод данных'!$C$102,4,1))</f>
        <v/>
      </c>
      <c r="I35" s="16" t="str">
        <f aca="false">UPPER(MID('Ввод данных'!$C$102,5,1))</f>
        <v/>
      </c>
      <c r="J35" s="22" t="s">
        <v>255</v>
      </c>
      <c r="K35" s="16" t="str">
        <f aca="false">UPPER(MID('Ввод данных'!$C$102,7,1))</f>
        <v/>
      </c>
      <c r="L35" s="16" t="str">
        <f aca="false">UPPER(MID('Ввод данных'!$C$102,8,1))</f>
        <v/>
      </c>
      <c r="O35" s="16" t="str">
        <f aca="false">UPPER(MID('Ввод данных'!$C$103,1,1))</f>
        <v/>
      </c>
      <c r="P35" s="16" t="str">
        <f aca="false">UPPER(MID('Ввод данных'!$C$103,2,1))</f>
        <v/>
      </c>
      <c r="Q35" s="22" t="s">
        <v>255</v>
      </c>
      <c r="R35" s="16" t="str">
        <f aca="false">UPPER(MID('Ввод данных'!$C$103,4,1))</f>
        <v/>
      </c>
      <c r="S35" s="16" t="str">
        <f aca="false">UPPER(MID('Ввод данных'!$C$103,5,1))</f>
        <v/>
      </c>
      <c r="T35" s="22" t="s">
        <v>255</v>
      </c>
      <c r="U35" s="16" t="str">
        <f aca="false">UPPER(MID('Ввод данных'!$C$103,7,1))</f>
        <v/>
      </c>
      <c r="V35" s="16" t="str">
        <f aca="false">UPPER(MID('Ввод данных'!$C$103,8,1))</f>
        <v/>
      </c>
      <c r="Y35" s="16" t="str">
        <f aca="false">UPPER(MID('Ввод данных'!$C$104,1,1))</f>
        <v/>
      </c>
      <c r="Z35" s="16" t="str">
        <f aca="false">UPPER(MID('Ввод данных'!$C$104,2,1))</f>
        <v/>
      </c>
      <c r="AA35" s="22" t="s">
        <v>255</v>
      </c>
      <c r="AB35" s="16" t="str">
        <f aca="false">UPPER(MID('Ввод данных'!$C$104,4,1))</f>
        <v/>
      </c>
      <c r="AC35" s="16" t="str">
        <f aca="false">UPPER(MID('Ввод данных'!$C$104,5,1))</f>
        <v/>
      </c>
      <c r="AD35" s="22" t="s">
        <v>255</v>
      </c>
      <c r="AE35" s="16" t="str">
        <f aca="false">UPPER(MID('Ввод данных'!$C$104,7,1))</f>
        <v/>
      </c>
      <c r="AF35" s="16" t="str">
        <f aca="false">UPPER(MID('Ввод данных'!$C$104,8,1))</f>
        <v/>
      </c>
      <c r="AI35" s="16" t="str">
        <f aca="false">UPPER(MID('Ввод данных'!$C$105,1,1))</f>
        <v/>
      </c>
      <c r="AJ35" s="16" t="str">
        <f aca="false">UPPER(MID('Ввод данных'!$C$105,2,1))</f>
        <v/>
      </c>
      <c r="AK35" s="22" t="s">
        <v>255</v>
      </c>
      <c r="AL35" s="16" t="str">
        <f aca="false">UPPER(MID('Ввод данных'!$C$105,4,1))</f>
        <v/>
      </c>
      <c r="AM35" s="16" t="str">
        <f aca="false">UPPER(MID('Ввод данных'!$C$105,5,1))</f>
        <v/>
      </c>
      <c r="AN35" s="22" t="s">
        <v>255</v>
      </c>
      <c r="AO35" s="16" t="str">
        <f aca="false">UPPER(MID('Ввод данных'!$C$105,7,1))</f>
        <v/>
      </c>
      <c r="AP35" s="16" t="str">
        <f aca="false">UPPER(MID('Ввод данных'!$C$105,8,1))</f>
        <v/>
      </c>
    </row>
    <row r="36" customFormat="false" ht="3" hidden="false" customHeight="true" outlineLevel="0" collapsed="false"/>
    <row r="37" customFormat="false" ht="19.5" hidden="false" customHeight="true" outlineLevel="0" collapsed="false">
      <c r="B37" s="27" t="s">
        <v>315</v>
      </c>
      <c r="C37" s="27"/>
      <c r="E37" s="16" t="str">
        <f aca="false">UPPER(MID('Ввод данных'!$C$106,1,1))</f>
        <v/>
      </c>
      <c r="F37" s="16" t="str">
        <f aca="false">UPPER(MID('Ввод данных'!$C$106,2,1))</f>
        <v/>
      </c>
      <c r="G37" s="22" t="s">
        <v>255</v>
      </c>
      <c r="H37" s="16" t="str">
        <f aca="false">UPPER(MID('Ввод данных'!$C$106,4,1))</f>
        <v/>
      </c>
      <c r="I37" s="16" t="str">
        <f aca="false">UPPER(MID('Ввод данных'!$C$106,5,1))</f>
        <v/>
      </c>
      <c r="J37" s="22" t="s">
        <v>255</v>
      </c>
      <c r="K37" s="16" t="str">
        <f aca="false">UPPER(MID('Ввод данных'!$C$106,7,1))</f>
        <v/>
      </c>
      <c r="L37" s="16" t="str">
        <f aca="false">UPPER(MID('Ввод данных'!$C$106,8,1))</f>
        <v/>
      </c>
      <c r="O37" s="16" t="str">
        <f aca="false">UPPER(MID('Ввод данных'!$C$107,1,1))</f>
        <v/>
      </c>
      <c r="P37" s="16" t="str">
        <f aca="false">UPPER(MID('Ввод данных'!$C$107,2,1))</f>
        <v/>
      </c>
      <c r="Q37" s="22" t="s">
        <v>255</v>
      </c>
      <c r="R37" s="16" t="str">
        <f aca="false">UPPER(MID('Ввод данных'!$C$107,4,1))</f>
        <v/>
      </c>
      <c r="S37" s="16" t="str">
        <f aca="false">UPPER(MID('Ввод данных'!$C$107,5,1))</f>
        <v/>
      </c>
      <c r="T37" s="22" t="s">
        <v>255</v>
      </c>
      <c r="U37" s="16" t="str">
        <f aca="false">UPPER(MID('Ввод данных'!$C$107,7,1))</f>
        <v/>
      </c>
      <c r="V37" s="16" t="str">
        <f aca="false">UPPER(MID('Ввод данных'!$C$107,8,1))</f>
        <v/>
      </c>
      <c r="Y37" s="16" t="str">
        <f aca="false">UPPER(MID('Ввод данных'!$C$108,1,1))</f>
        <v/>
      </c>
      <c r="Z37" s="16" t="str">
        <f aca="false">UPPER(MID('Ввод данных'!$C$108,2,1))</f>
        <v/>
      </c>
      <c r="AA37" s="22" t="s">
        <v>255</v>
      </c>
      <c r="AB37" s="16" t="str">
        <f aca="false">UPPER(MID('Ввод данных'!$C$108,4,1))</f>
        <v/>
      </c>
      <c r="AC37" s="16" t="str">
        <f aca="false">UPPER(MID('Ввод данных'!$C$108,5,1))</f>
        <v/>
      </c>
      <c r="AD37" s="22" t="s">
        <v>255</v>
      </c>
      <c r="AE37" s="16" t="str">
        <f aca="false">UPPER(MID('Ввод данных'!$C$108,7,1))</f>
        <v/>
      </c>
      <c r="AF37" s="16" t="str">
        <f aca="false">UPPER(MID('Ввод данных'!$C$108,8,1))</f>
        <v/>
      </c>
      <c r="AI37" s="16" t="str">
        <f aca="false">UPPER(MID('Ввод данных'!$C$109,1,1))</f>
        <v/>
      </c>
      <c r="AJ37" s="16" t="str">
        <f aca="false">UPPER(MID('Ввод данных'!$C$109,2,1))</f>
        <v/>
      </c>
      <c r="AK37" s="22" t="s">
        <v>255</v>
      </c>
      <c r="AL37" s="16" t="str">
        <f aca="false">UPPER(MID('Ввод данных'!$C$109,4,1))</f>
        <v/>
      </c>
      <c r="AM37" s="16" t="str">
        <f aca="false">UPPER(MID('Ввод данных'!$C$109,5,1))</f>
        <v/>
      </c>
      <c r="AN37" s="22" t="s">
        <v>255</v>
      </c>
      <c r="AO37" s="16" t="str">
        <f aca="false">UPPER(MID('Ввод данных'!$C$109,7,1))</f>
        <v/>
      </c>
      <c r="AP37" s="16" t="str">
        <f aca="false">UPPER(MID('Ввод данных'!$C$109,8,1))</f>
        <v/>
      </c>
    </row>
    <row r="38" customFormat="false" ht="3" hidden="false" customHeight="true" outlineLevel="0" collapsed="false"/>
    <row r="39" customFormat="false" ht="19.5" hidden="false" customHeight="true" outlineLevel="0" collapsed="false">
      <c r="B39" s="27" t="s">
        <v>316</v>
      </c>
      <c r="C39" s="27"/>
      <c r="E39" s="16" t="str">
        <f aca="false">UPPER(MID('Ввод данных'!$C$110,1,1))</f>
        <v/>
      </c>
      <c r="F39" s="16" t="str">
        <f aca="false">UPPER(MID('Ввод данных'!$C$110,2,1))</f>
        <v/>
      </c>
      <c r="G39" s="22" t="s">
        <v>255</v>
      </c>
      <c r="H39" s="16" t="str">
        <f aca="false">UPPER(MID('Ввод данных'!$C$110,4,1))</f>
        <v/>
      </c>
      <c r="I39" s="16" t="str">
        <f aca="false">UPPER(MID('Ввод данных'!$C$110,5,1))</f>
        <v/>
      </c>
      <c r="J39" s="22" t="s">
        <v>255</v>
      </c>
      <c r="K39" s="16" t="str">
        <f aca="false">UPPER(MID('Ввод данных'!$C$110,7,1))</f>
        <v/>
      </c>
      <c r="L39" s="16" t="str">
        <f aca="false">UPPER(MID('Ввод данных'!$C$110,8,1))</f>
        <v/>
      </c>
      <c r="O39" s="16" t="str">
        <f aca="false">UPPER(MID('Ввод данных'!$C$111,1,1))</f>
        <v/>
      </c>
      <c r="P39" s="16" t="str">
        <f aca="false">UPPER(MID('Ввод данных'!$C$111,2,1))</f>
        <v/>
      </c>
      <c r="Q39" s="22" t="s">
        <v>255</v>
      </c>
      <c r="R39" s="16" t="str">
        <f aca="false">UPPER(MID('Ввод данных'!$C$111,4,1))</f>
        <v/>
      </c>
      <c r="S39" s="16" t="str">
        <f aca="false">UPPER(MID('Ввод данных'!$C$111,5,1))</f>
        <v/>
      </c>
      <c r="T39" s="22" t="s">
        <v>255</v>
      </c>
      <c r="U39" s="16" t="str">
        <f aca="false">UPPER(MID('Ввод данных'!$C$111,7,1))</f>
        <v/>
      </c>
      <c r="V39" s="16" t="str">
        <f aca="false">UPPER(MID('Ввод данных'!$C$111,8,1))</f>
        <v/>
      </c>
      <c r="Y39" s="16" t="str">
        <f aca="false">UPPER(MID('Ввод данных'!$C$112,1,1))</f>
        <v/>
      </c>
      <c r="Z39" s="16" t="str">
        <f aca="false">UPPER(MID('Ввод данных'!$C$112,2,1))</f>
        <v/>
      </c>
      <c r="AA39" s="22" t="s">
        <v>255</v>
      </c>
      <c r="AB39" s="16" t="str">
        <f aca="false">UPPER(MID('Ввод данных'!$C$112,4,1))</f>
        <v/>
      </c>
      <c r="AC39" s="16" t="str">
        <f aca="false">UPPER(MID('Ввод данных'!$C$112,5,1))</f>
        <v/>
      </c>
      <c r="AD39" s="22" t="s">
        <v>255</v>
      </c>
      <c r="AE39" s="16" t="str">
        <f aca="false">UPPER(MID('Ввод данных'!$C$112,7,1))</f>
        <v/>
      </c>
      <c r="AF39" s="16" t="str">
        <f aca="false">UPPER(MID('Ввод данных'!$C$112,8,1))</f>
        <v/>
      </c>
      <c r="AI39" s="16" t="str">
        <f aca="false">UPPER(MID('Ввод данных'!$C$113,1,1))</f>
        <v/>
      </c>
      <c r="AJ39" s="16" t="str">
        <f aca="false">UPPER(MID('Ввод данных'!$C$113,2,1))</f>
        <v/>
      </c>
      <c r="AK39" s="22" t="s">
        <v>255</v>
      </c>
      <c r="AL39" s="16" t="str">
        <f aca="false">UPPER(MID('Ввод данных'!$C$113,4,1))</f>
        <v/>
      </c>
      <c r="AM39" s="16" t="str">
        <f aca="false">UPPER(MID('Ввод данных'!$C$113,5,1))</f>
        <v/>
      </c>
      <c r="AN39" s="22" t="s">
        <v>255</v>
      </c>
      <c r="AO39" s="16" t="str">
        <f aca="false">UPPER(MID('Ввод данных'!$C$113,7,1))</f>
        <v/>
      </c>
      <c r="AP39" s="16" t="str">
        <f aca="false">UPPER(MID('Ввод данных'!$C$113,8,1))</f>
        <v/>
      </c>
    </row>
    <row r="40" customFormat="false" ht="3" hidden="false" customHeight="true" outlineLevel="0" collapsed="false"/>
    <row r="41" customFormat="false" ht="19.5" hidden="false" customHeight="true" outlineLevel="0" collapsed="false">
      <c r="B41" s="27" t="s">
        <v>127</v>
      </c>
      <c r="C41" s="27"/>
      <c r="E41" s="16" t="str">
        <f aca="false">UPPER(MID('Ввод данных'!$C$114,1,1))</f>
        <v/>
      </c>
      <c r="F41" s="16" t="str">
        <f aca="false">UPPER(MID('Ввод данных'!$C$114,2,1))</f>
        <v/>
      </c>
      <c r="G41" s="22" t="s">
        <v>255</v>
      </c>
      <c r="H41" s="16" t="str">
        <f aca="false">UPPER(MID('Ввод данных'!$C$114,4,1))</f>
        <v/>
      </c>
      <c r="I41" s="16" t="str">
        <f aca="false">UPPER(MID('Ввод данных'!$C$114,5,1))</f>
        <v/>
      </c>
      <c r="J41" s="22" t="s">
        <v>255</v>
      </c>
      <c r="K41" s="16" t="str">
        <f aca="false">UPPER(MID('Ввод данных'!$C$114,7,1))</f>
        <v/>
      </c>
      <c r="L41" s="16" t="str">
        <f aca="false">UPPER(MID('Ввод данных'!$C$114,8,1))</f>
        <v/>
      </c>
      <c r="O41" s="16" t="str">
        <f aca="false">UPPER(MID('Ввод данных'!$C$115,1,1))</f>
        <v/>
      </c>
      <c r="P41" s="16" t="str">
        <f aca="false">UPPER(MID('Ввод данных'!$C$115,2,1))</f>
        <v/>
      </c>
      <c r="Q41" s="22" t="s">
        <v>255</v>
      </c>
      <c r="R41" s="16" t="str">
        <f aca="false">UPPER(MID('Ввод данных'!$C$115,4,1))</f>
        <v/>
      </c>
      <c r="S41" s="16" t="str">
        <f aca="false">UPPER(MID('Ввод данных'!$C$115,5,1))</f>
        <v/>
      </c>
      <c r="T41" s="22" t="s">
        <v>255</v>
      </c>
      <c r="U41" s="16" t="str">
        <f aca="false">UPPER(MID('Ввод данных'!$C$115,7,1))</f>
        <v/>
      </c>
      <c r="V41" s="16" t="str">
        <f aca="false">UPPER(MID('Ввод данных'!$C$115,8,1))</f>
        <v/>
      </c>
      <c r="Y41" s="16" t="str">
        <f aca="false">UPPER(MID('Ввод данных'!$C$116,1,1))</f>
        <v/>
      </c>
      <c r="Z41" s="16" t="str">
        <f aca="false">UPPER(MID('Ввод данных'!$C$116,2,1))</f>
        <v/>
      </c>
      <c r="AA41" s="22" t="s">
        <v>255</v>
      </c>
      <c r="AB41" s="16" t="str">
        <f aca="false">UPPER(MID('Ввод данных'!$C$116,4,1))</f>
        <v/>
      </c>
      <c r="AC41" s="16" t="str">
        <f aca="false">UPPER(MID('Ввод данных'!$C$116,5,1))</f>
        <v/>
      </c>
      <c r="AD41" s="22" t="s">
        <v>255</v>
      </c>
      <c r="AE41" s="16" t="str">
        <f aca="false">UPPER(MID('Ввод данных'!$C$116,7,1))</f>
        <v/>
      </c>
      <c r="AF41" s="16" t="str">
        <f aca="false">UPPER(MID('Ввод данных'!$C$116,8,1))</f>
        <v/>
      </c>
      <c r="AI41" s="16" t="str">
        <f aca="false">UPPER(MID('Ввод данных'!$C$117,1,1))</f>
        <v/>
      </c>
      <c r="AJ41" s="16" t="str">
        <f aca="false">UPPER(MID('Ввод данных'!$C$117,2,1))</f>
        <v/>
      </c>
      <c r="AK41" s="22" t="s">
        <v>255</v>
      </c>
      <c r="AL41" s="16" t="str">
        <f aca="false">UPPER(MID('Ввод данных'!$C$117,4,1))</f>
        <v/>
      </c>
      <c r="AM41" s="16" t="str">
        <f aca="false">UPPER(MID('Ввод данных'!$C$117,5,1))</f>
        <v/>
      </c>
      <c r="AN41" s="22" t="s">
        <v>255</v>
      </c>
      <c r="AO41" s="16" t="str">
        <f aca="false">UPPER(MID('Ввод данных'!$C$117,7,1))</f>
        <v/>
      </c>
      <c r="AP41" s="16" t="str">
        <f aca="false">UPPER(MID('Ввод данных'!$C$117,8,1))</f>
        <v/>
      </c>
    </row>
    <row r="42" customFormat="false" ht="3" hidden="false" customHeight="true" outlineLevel="0" collapsed="false"/>
    <row r="43" customFormat="false" ht="19.5" hidden="false" customHeight="true" outlineLevel="0" collapsed="false">
      <c r="B43" s="27" t="s">
        <v>86</v>
      </c>
      <c r="C43" s="27"/>
      <c r="E43" s="16" t="str">
        <f aca="false">UPPER(MID('Ввод данных'!$C$118,1,1))</f>
        <v/>
      </c>
      <c r="F43" s="16" t="str">
        <f aca="false">UPPER(MID('Ввод данных'!$C$118,2,1))</f>
        <v/>
      </c>
      <c r="G43" s="22" t="s">
        <v>255</v>
      </c>
      <c r="H43" s="16" t="str">
        <f aca="false">UPPER(MID('Ввод данных'!$C$118,4,1))</f>
        <v/>
      </c>
      <c r="I43" s="16" t="str">
        <f aca="false">UPPER(MID('Ввод данных'!$C$118,5,1))</f>
        <v/>
      </c>
      <c r="J43" s="22" t="s">
        <v>255</v>
      </c>
      <c r="K43" s="16" t="str">
        <f aca="false">UPPER(MID('Ввод данных'!$C$118,7,1))</f>
        <v/>
      </c>
      <c r="L43" s="16" t="str">
        <f aca="false">UPPER(MID('Ввод данных'!$C$118,8,1))</f>
        <v/>
      </c>
      <c r="O43" s="16" t="str">
        <f aca="false">UPPER(MID('Ввод данных'!$C$119,1,1))</f>
        <v/>
      </c>
      <c r="P43" s="16" t="str">
        <f aca="false">UPPER(MID('Ввод данных'!$C$119,2,1))</f>
        <v/>
      </c>
      <c r="Q43" s="22" t="s">
        <v>255</v>
      </c>
      <c r="R43" s="16" t="str">
        <f aca="false">UPPER(MID('Ввод данных'!$C$119,4,1))</f>
        <v/>
      </c>
      <c r="S43" s="16" t="str">
        <f aca="false">UPPER(MID('Ввод данных'!$C$119,5,1))</f>
        <v/>
      </c>
      <c r="T43" s="22" t="s">
        <v>255</v>
      </c>
      <c r="U43" s="16" t="str">
        <f aca="false">UPPER(MID('Ввод данных'!$C$119,7,1))</f>
        <v/>
      </c>
      <c r="V43" s="16" t="str">
        <f aca="false">UPPER(MID('Ввод данных'!$C$119,8,1))</f>
        <v/>
      </c>
      <c r="Y43" s="16" t="str">
        <f aca="false">UPPER(MID('Ввод данных'!$C$120,1,1))</f>
        <v/>
      </c>
      <c r="Z43" s="16" t="str">
        <f aca="false">UPPER(MID('Ввод данных'!$C$120,2,1))</f>
        <v/>
      </c>
      <c r="AA43" s="22" t="s">
        <v>255</v>
      </c>
      <c r="AB43" s="16" t="str">
        <f aca="false">UPPER(MID('Ввод данных'!$C$120,4,1))</f>
        <v/>
      </c>
      <c r="AC43" s="16" t="str">
        <f aca="false">UPPER(MID('Ввод данных'!$C$120,5,1))</f>
        <v/>
      </c>
      <c r="AD43" s="22" t="s">
        <v>255</v>
      </c>
      <c r="AE43" s="16" t="str">
        <f aca="false">UPPER(MID('Ввод данных'!$C$120,7,1))</f>
        <v/>
      </c>
      <c r="AF43" s="16" t="str">
        <f aca="false">UPPER(MID('Ввод данных'!$C$120,8,1))</f>
        <v/>
      </c>
      <c r="AI43" s="16" t="str">
        <f aca="false">UPPER(MID('Ввод данных'!$C$121,1,1))</f>
        <v/>
      </c>
      <c r="AJ43" s="16" t="str">
        <f aca="false">UPPER(MID('Ввод данных'!$C$121,2,1))</f>
        <v/>
      </c>
      <c r="AK43" s="22" t="s">
        <v>255</v>
      </c>
      <c r="AL43" s="16" t="str">
        <f aca="false">UPPER(MID('Ввод данных'!$C$121,4,1))</f>
        <v/>
      </c>
      <c r="AM43" s="16" t="str">
        <f aca="false">UPPER(MID('Ввод данных'!$C$121,5,1))</f>
        <v/>
      </c>
      <c r="AN43" s="22" t="s">
        <v>255</v>
      </c>
      <c r="AO43" s="16" t="str">
        <f aca="false">UPPER(MID('Ввод данных'!$C$121,7,1))</f>
        <v/>
      </c>
      <c r="AP43" s="16" t="str">
        <f aca="false">UPPER(MID('Ввод данных'!$C$121,8,1))</f>
        <v/>
      </c>
    </row>
    <row r="44" customFormat="false" ht="3" hidden="false" customHeight="true" outlineLevel="0" collapsed="false"/>
    <row r="45" customFormat="false" ht="19.5" hidden="false" customHeight="true" outlineLevel="0" collapsed="false">
      <c r="B45" s="27" t="s">
        <v>317</v>
      </c>
      <c r="C45" s="27"/>
      <c r="E45" s="16" t="str">
        <f aca="false">UPPER(MID('Ввод данных'!$C$122,1,1))</f>
        <v/>
      </c>
      <c r="F45" s="16" t="str">
        <f aca="false">UPPER(MID('Ввод данных'!$C$122,2,1))</f>
        <v/>
      </c>
      <c r="G45" s="22" t="s">
        <v>255</v>
      </c>
      <c r="H45" s="16" t="str">
        <f aca="false">UPPER(MID('Ввод данных'!$C$122,4,1))</f>
        <v/>
      </c>
      <c r="I45" s="16" t="str">
        <f aca="false">UPPER(MID('Ввод данных'!$C$122,5,1))</f>
        <v/>
      </c>
      <c r="J45" s="22" t="s">
        <v>255</v>
      </c>
      <c r="K45" s="16" t="str">
        <f aca="false">UPPER(MID('Ввод данных'!$C$122,7,1))</f>
        <v/>
      </c>
      <c r="L45" s="16" t="str">
        <f aca="false">UPPER(MID('Ввод данных'!$C$122,8,1))</f>
        <v/>
      </c>
      <c r="O45" s="16" t="str">
        <f aca="false">UPPER(MID('Ввод данных'!$C$123,1,1))</f>
        <v/>
      </c>
      <c r="P45" s="16" t="str">
        <f aca="false">UPPER(MID('Ввод данных'!$C$123,2,1))</f>
        <v/>
      </c>
      <c r="Q45" s="22" t="s">
        <v>255</v>
      </c>
      <c r="R45" s="16" t="str">
        <f aca="false">UPPER(MID('Ввод данных'!$C$123,4,1))</f>
        <v/>
      </c>
      <c r="S45" s="16" t="str">
        <f aca="false">UPPER(MID('Ввод данных'!$C$123,5,1))</f>
        <v/>
      </c>
      <c r="T45" s="22" t="s">
        <v>255</v>
      </c>
      <c r="U45" s="16" t="str">
        <f aca="false">UPPER(MID('Ввод данных'!$C$123,7,1))</f>
        <v/>
      </c>
      <c r="V45" s="16" t="str">
        <f aca="false">UPPER(MID('Ввод данных'!$C$123,8,1))</f>
        <v/>
      </c>
      <c r="Y45" s="16" t="str">
        <f aca="false">UPPER(MID('Ввод данных'!$C$124,1,1))</f>
        <v/>
      </c>
      <c r="Z45" s="16" t="str">
        <f aca="false">UPPER(MID('Ввод данных'!$C$124,2,1))</f>
        <v/>
      </c>
      <c r="AA45" s="22" t="s">
        <v>255</v>
      </c>
      <c r="AB45" s="16" t="str">
        <f aca="false">UPPER(MID('Ввод данных'!$C$124,4,1))</f>
        <v/>
      </c>
      <c r="AC45" s="16" t="str">
        <f aca="false">UPPER(MID('Ввод данных'!$C$124,5,1))</f>
        <v/>
      </c>
      <c r="AD45" s="22" t="s">
        <v>255</v>
      </c>
      <c r="AE45" s="16" t="str">
        <f aca="false">UPPER(MID('Ввод данных'!$C$124,7,1))</f>
        <v/>
      </c>
      <c r="AF45" s="16" t="str">
        <f aca="false">UPPER(MID('Ввод данных'!$C$124,8,1))</f>
        <v/>
      </c>
      <c r="AI45" s="16" t="str">
        <f aca="false">UPPER(MID('Ввод данных'!$C$125,1,1))</f>
        <v/>
      </c>
      <c r="AJ45" s="16" t="str">
        <f aca="false">UPPER(MID('Ввод данных'!$C$125,2,1))</f>
        <v/>
      </c>
      <c r="AK45" s="22" t="s">
        <v>255</v>
      </c>
      <c r="AL45" s="16" t="str">
        <f aca="false">UPPER(MID('Ввод данных'!$C$125,4,1))</f>
        <v/>
      </c>
      <c r="AM45" s="16" t="str">
        <f aca="false">UPPER(MID('Ввод данных'!$C$125,5,1))</f>
        <v/>
      </c>
      <c r="AN45" s="22" t="s">
        <v>255</v>
      </c>
      <c r="AO45" s="16" t="str">
        <f aca="false">UPPER(MID('Ввод данных'!$C$125,7,1))</f>
        <v/>
      </c>
      <c r="AP45" s="16" t="str">
        <f aca="false">UPPER(MID('Ввод данных'!$C$125,8,1))</f>
        <v/>
      </c>
    </row>
    <row r="46" customFormat="false" ht="3" hidden="false" customHeight="true" outlineLevel="0" collapsed="false"/>
    <row r="47" customFormat="false" ht="8.25" hidden="false" customHeight="true" outlineLevel="0" collapsed="false"/>
    <row r="48" customFormat="false" ht="18.75" hidden="false" customHeight="true" outlineLevel="0" collapsed="false">
      <c r="B48" s="23" t="s">
        <v>318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</row>
  </sheetData>
  <mergeCells count="28">
    <mergeCell ref="B1:AQ1"/>
    <mergeCell ref="B2:Q2"/>
    <mergeCell ref="V2:AQ2"/>
    <mergeCell ref="B3:D3"/>
    <mergeCell ref="S3:U3"/>
    <mergeCell ref="AH3:AJ3"/>
    <mergeCell ref="B5:AQ5"/>
    <mergeCell ref="B7:AQ7"/>
    <mergeCell ref="B9:S9"/>
    <mergeCell ref="B11:AQ11"/>
    <mergeCell ref="B13:C13"/>
    <mergeCell ref="B15:C15"/>
    <mergeCell ref="B17:C17"/>
    <mergeCell ref="B19:C19"/>
    <mergeCell ref="B21:C21"/>
    <mergeCell ref="B23:C23"/>
    <mergeCell ref="B25:C25"/>
    <mergeCell ref="B27:C27"/>
    <mergeCell ref="B29:C29"/>
    <mergeCell ref="B31:C31"/>
    <mergeCell ref="B33:C33"/>
    <mergeCell ref="B35:C35"/>
    <mergeCell ref="B37:C37"/>
    <mergeCell ref="B39:C39"/>
    <mergeCell ref="B41:C41"/>
    <mergeCell ref="B43:C43"/>
    <mergeCell ref="B45:C45"/>
    <mergeCell ref="B48:AQ48"/>
  </mergeCells>
  <printOptions headings="false" gridLines="false" gridLinesSet="true" horizontalCentered="tru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Q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43" min="2" style="0" width="2"/>
  </cols>
  <sheetData>
    <row r="1" customFormat="false" ht="15" hidden="false" customHeight="false" outlineLevel="0" collapsed="false">
      <c r="B1" s="11" t="s">
        <v>236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customFormat="false" ht="19.5" hidden="false" customHeight="true" outlineLevel="0" collapsed="false">
      <c r="B2" s="13" t="s">
        <v>319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V2" s="14" t="s">
        <v>261</v>
      </c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customFormat="false" ht="19.5" hidden="false" customHeight="true" outlineLevel="0" collapsed="false">
      <c r="B3" s="15" t="s">
        <v>240</v>
      </c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S3" s="15" t="s">
        <v>241</v>
      </c>
      <c r="T3" s="15"/>
      <c r="U3" s="15"/>
      <c r="V3" s="16"/>
      <c r="W3" s="16"/>
      <c r="X3" s="16"/>
      <c r="Y3" s="16"/>
      <c r="Z3" s="16"/>
      <c r="AA3" s="16"/>
      <c r="AB3" s="16"/>
      <c r="AC3" s="16"/>
      <c r="AD3" s="16"/>
      <c r="AH3" s="15" t="s">
        <v>29</v>
      </c>
      <c r="AI3" s="15"/>
      <c r="AJ3" s="15"/>
      <c r="AK3" s="16" t="s">
        <v>242</v>
      </c>
      <c r="AL3" s="16" t="s">
        <v>242</v>
      </c>
      <c r="AM3" s="16" t="s">
        <v>320</v>
      </c>
    </row>
    <row r="4" customFormat="false" ht="8.25" hidden="false" customHeight="true" outlineLevel="0" collapsed="false"/>
    <row r="5" customFormat="false" ht="13.5" hidden="false" customHeight="true" outlineLevel="0" collapsed="false">
      <c r="B5" s="25" t="s">
        <v>321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customFormat="false" ht="2.25" hidden="false" customHeight="true" outlineLevel="0" collapsed="false"/>
    <row r="7" customFormat="false" ht="12" hidden="false" customHeight="true" outlineLevel="0" collapsed="false">
      <c r="B7" s="19" t="s">
        <v>322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</row>
    <row r="8" customFormat="false" ht="19.5" hidden="false" customHeight="true" outlineLevel="0" collapsed="false">
      <c r="B8" s="20" t="s">
        <v>323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</row>
    <row r="9" customFormat="false" ht="8.25" hidden="false" customHeight="true" outlineLevel="0" collapsed="false"/>
    <row r="10" customFormat="false" ht="22.5" hidden="false" customHeight="true" outlineLevel="0" collapsed="false">
      <c r="B10" s="19" t="s">
        <v>324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</row>
    <row r="11" customFormat="false" ht="2.25" hidden="false" customHeight="true" outlineLevel="0" collapsed="false"/>
    <row r="12" customFormat="false" ht="10.5" hidden="false" customHeight="true" outlineLevel="0" collapsed="false">
      <c r="B12" s="20" t="s">
        <v>325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</row>
    <row r="13" customFormat="false" ht="2.25" hidden="false" customHeight="true" outlineLevel="0" collapsed="false"/>
    <row r="14" customFormat="false" ht="19.5" hidden="false" customHeight="true" outlineLevel="0" collapsed="false">
      <c r="B14" s="16" t="str">
        <f aca="false">UPPER(MID('Ввод данных'!$C$126,1,1))</f>
        <v>I</v>
      </c>
      <c r="C14" s="16" t="str">
        <f aca="false">UPPER(MID('Ввод данных'!$C$126,2,1))</f>
        <v>V</v>
      </c>
      <c r="D14" s="16" t="str">
        <f aca="false">UPPER(MID('Ввод данных'!$C$126,3,1))</f>
        <v>A</v>
      </c>
      <c r="E14" s="16" t="str">
        <f aca="false">UPPER(MID('Ввод данных'!$C$126,4,1))</f>
        <v>N</v>
      </c>
      <c r="F14" s="16" t="str">
        <f aca="false">UPPER(MID('Ввод данных'!$C$126,5,1))</f>
        <v>O</v>
      </c>
      <c r="G14" s="16" t="str">
        <f aca="false">UPPER(MID('Ввод данных'!$C$126,6,1))</f>
        <v>V</v>
      </c>
      <c r="H14" s="16" t="str">
        <f aca="false">UPPER(MID('Ввод данных'!$C$126,7,1))</f>
        <v>.</v>
      </c>
      <c r="I14" s="16" t="str">
        <f aca="false">UPPER(MID('Ввод данных'!$C$126,8,1))</f>
        <v>P</v>
      </c>
      <c r="J14" s="16" t="str">
        <f aca="false">UPPER(MID('Ввод данных'!$C$126,9,1))</f>
        <v>S</v>
      </c>
      <c r="K14" s="16" t="str">
        <f aca="false">UPPER(MID('Ввод данных'!$C$126,10,1))</f>
        <v>@</v>
      </c>
      <c r="L14" s="16" t="str">
        <f aca="false">UPPER(MID('Ввод данных'!$C$126,11,1))</f>
        <v>E</v>
      </c>
      <c r="M14" s="16" t="str">
        <f aca="false">UPPER(MID('Ввод данных'!$C$126,12,1))</f>
        <v>X</v>
      </c>
      <c r="N14" s="16" t="str">
        <f aca="false">UPPER(MID('Ввод данных'!$C$126,13,1))</f>
        <v>A</v>
      </c>
      <c r="O14" s="16" t="str">
        <f aca="false">UPPER(MID('Ввод данных'!$C$126,14,1))</f>
        <v>M</v>
      </c>
      <c r="P14" s="16" t="str">
        <f aca="false">UPPER(MID('Ввод данных'!$C$126,15,1))</f>
        <v>P</v>
      </c>
      <c r="Q14" s="16" t="str">
        <f aca="false">UPPER(MID('Ввод данных'!$C$126,16,1))</f>
        <v>L</v>
      </c>
      <c r="R14" s="16" t="str">
        <f aca="false">UPPER(MID('Ввод данных'!$C$126,17,1))</f>
        <v>E</v>
      </c>
      <c r="S14" s="16" t="str">
        <f aca="false">UPPER(MID('Ввод данных'!$C$126,18,1))</f>
        <v>.</v>
      </c>
      <c r="T14" s="16" t="str">
        <f aca="false">UPPER(MID('Ввод данных'!$C$126,19,1))</f>
        <v>C</v>
      </c>
      <c r="U14" s="16" t="str">
        <f aca="false">UPPER(MID('Ввод данных'!$C$126,20,1))</f>
        <v>O</v>
      </c>
      <c r="V14" s="16" t="str">
        <f aca="false">UPPER(MID('Ввод данных'!$C$126,21,1))</f>
        <v>M</v>
      </c>
      <c r="W14" s="16" t="str">
        <f aca="false">UPPER(MID('Ввод данных'!$C$126,22,1))</f>
        <v/>
      </c>
      <c r="X14" s="16" t="str">
        <f aca="false">UPPER(MID('Ввод данных'!$C$126,23,1))</f>
        <v/>
      </c>
      <c r="Y14" s="16" t="str">
        <f aca="false">UPPER(MID('Ввод данных'!$C$126,24,1))</f>
        <v/>
      </c>
      <c r="Z14" s="16" t="str">
        <f aca="false">UPPER(MID('Ввод данных'!$C$126,25,1))</f>
        <v/>
      </c>
      <c r="AA14" s="16" t="str">
        <f aca="false">UPPER(MID('Ввод данных'!$C$126,26,1))</f>
        <v/>
      </c>
      <c r="AB14" s="16" t="str">
        <f aca="false">UPPER(MID('Ввод данных'!$C$126,27,1))</f>
        <v/>
      </c>
      <c r="AC14" s="16" t="str">
        <f aca="false">UPPER(MID('Ввод данных'!$C$126,28,1))</f>
        <v/>
      </c>
      <c r="AD14" s="16" t="str">
        <f aca="false">UPPER(MID('Ввод данных'!$C$126,29,1))</f>
        <v/>
      </c>
      <c r="AE14" s="16" t="str">
        <f aca="false">UPPER(MID('Ввод данных'!$C$126,30,1))</f>
        <v/>
      </c>
      <c r="AF14" s="16" t="str">
        <f aca="false">UPPER(MID('Ввод данных'!$C$126,31,1))</f>
        <v/>
      </c>
      <c r="AG14" s="16" t="str">
        <f aca="false">UPPER(MID('Ввод данных'!$C$126,32,1))</f>
        <v/>
      </c>
      <c r="AH14" s="16" t="str">
        <f aca="false">UPPER(MID('Ввод данных'!$C$126,33,1))</f>
        <v/>
      </c>
      <c r="AI14" s="16" t="str">
        <f aca="false">UPPER(MID('Ввод данных'!$C$126,34,1))</f>
        <v/>
      </c>
      <c r="AJ14" s="16" t="str">
        <f aca="false">UPPER(MID('Ввод данных'!$C$126,35,1))</f>
        <v/>
      </c>
      <c r="AK14" s="16" t="str">
        <f aca="false">UPPER(MID('Ввод данных'!$C$126,36,1))</f>
        <v/>
      </c>
      <c r="AL14" s="16" t="str">
        <f aca="false">UPPER(MID('Ввод данных'!$C$126,37,1))</f>
        <v/>
      </c>
      <c r="AM14" s="16" t="str">
        <f aca="false">UPPER(MID('Ввод данных'!$C$126,38,1))</f>
        <v/>
      </c>
      <c r="AN14" s="16" t="str">
        <f aca="false">UPPER(MID('Ввод данных'!$C$126,39,1))</f>
        <v/>
      </c>
      <c r="AO14" s="16" t="str">
        <f aca="false">UPPER(MID('Ввод данных'!$C$126,40,1))</f>
        <v/>
      </c>
    </row>
    <row r="15" customFormat="false" ht="3.75" hidden="false" customHeight="true" outlineLevel="0" collapsed="false"/>
    <row r="16" customFormat="false" ht="19.5" hidden="false" customHeight="true" outlineLevel="0" collapsed="false">
      <c r="B16" s="16" t="str">
        <f aca="false">UPPER(MID('Ввод данных'!$C$127,1,1))</f>
        <v/>
      </c>
      <c r="C16" s="16" t="str">
        <f aca="false">UPPER(MID('Ввод данных'!$C$127,2,1))</f>
        <v/>
      </c>
      <c r="D16" s="16" t="str">
        <f aca="false">UPPER(MID('Ввод данных'!$C$127,3,1))</f>
        <v/>
      </c>
      <c r="E16" s="16" t="str">
        <f aca="false">UPPER(MID('Ввод данных'!$C$127,4,1))</f>
        <v/>
      </c>
      <c r="F16" s="16" t="str">
        <f aca="false">UPPER(MID('Ввод данных'!$C$127,5,1))</f>
        <v/>
      </c>
      <c r="G16" s="16" t="str">
        <f aca="false">UPPER(MID('Ввод данных'!$C$127,6,1))</f>
        <v/>
      </c>
      <c r="H16" s="16" t="str">
        <f aca="false">UPPER(MID('Ввод данных'!$C$127,7,1))</f>
        <v/>
      </c>
      <c r="I16" s="16" t="str">
        <f aca="false">UPPER(MID('Ввод данных'!$C$127,8,1))</f>
        <v/>
      </c>
      <c r="J16" s="16" t="str">
        <f aca="false">UPPER(MID('Ввод данных'!$C$127,9,1))</f>
        <v/>
      </c>
      <c r="K16" s="16" t="str">
        <f aca="false">UPPER(MID('Ввод данных'!$C$127,10,1))</f>
        <v/>
      </c>
      <c r="L16" s="16" t="str">
        <f aca="false">UPPER(MID('Ввод данных'!$C$127,11,1))</f>
        <v/>
      </c>
      <c r="M16" s="16" t="str">
        <f aca="false">UPPER(MID('Ввод данных'!$C$127,12,1))</f>
        <v/>
      </c>
      <c r="N16" s="16" t="str">
        <f aca="false">UPPER(MID('Ввод данных'!$C$127,13,1))</f>
        <v/>
      </c>
      <c r="O16" s="16" t="str">
        <f aca="false">UPPER(MID('Ввод данных'!$C$127,14,1))</f>
        <v/>
      </c>
      <c r="P16" s="16" t="str">
        <f aca="false">UPPER(MID('Ввод данных'!$C$127,15,1))</f>
        <v/>
      </c>
      <c r="Q16" s="16" t="str">
        <f aca="false">UPPER(MID('Ввод данных'!$C$127,16,1))</f>
        <v/>
      </c>
      <c r="R16" s="16" t="str">
        <f aca="false">UPPER(MID('Ввод данных'!$C$127,17,1))</f>
        <v/>
      </c>
      <c r="S16" s="16" t="str">
        <f aca="false">UPPER(MID('Ввод данных'!$C$127,18,1))</f>
        <v/>
      </c>
      <c r="T16" s="16" t="str">
        <f aca="false">UPPER(MID('Ввод данных'!$C$127,19,1))</f>
        <v/>
      </c>
      <c r="U16" s="16" t="str">
        <f aca="false">UPPER(MID('Ввод данных'!$C$127,20,1))</f>
        <v/>
      </c>
      <c r="V16" s="16" t="str">
        <f aca="false">UPPER(MID('Ввод данных'!$C$127,21,1))</f>
        <v/>
      </c>
      <c r="W16" s="16" t="str">
        <f aca="false">UPPER(MID('Ввод данных'!$C$127,22,1))</f>
        <v/>
      </c>
      <c r="X16" s="16" t="str">
        <f aca="false">UPPER(MID('Ввод данных'!$C$127,23,1))</f>
        <v/>
      </c>
      <c r="Y16" s="16" t="str">
        <f aca="false">UPPER(MID('Ввод данных'!$C$127,24,1))</f>
        <v/>
      </c>
      <c r="Z16" s="16" t="str">
        <f aca="false">UPPER(MID('Ввод данных'!$C$127,25,1))</f>
        <v/>
      </c>
      <c r="AA16" s="16" t="str">
        <f aca="false">UPPER(MID('Ввод данных'!$C$127,26,1))</f>
        <v/>
      </c>
      <c r="AB16" s="16" t="str">
        <f aca="false">UPPER(MID('Ввод данных'!$C$127,27,1))</f>
        <v/>
      </c>
      <c r="AC16" s="16" t="str">
        <f aca="false">UPPER(MID('Ввод данных'!$C$127,28,1))</f>
        <v/>
      </c>
      <c r="AD16" s="16" t="str">
        <f aca="false">UPPER(MID('Ввод данных'!$C$127,29,1))</f>
        <v/>
      </c>
      <c r="AE16" s="16" t="str">
        <f aca="false">UPPER(MID('Ввод данных'!$C$127,30,1))</f>
        <v/>
      </c>
      <c r="AF16" s="16" t="str">
        <f aca="false">UPPER(MID('Ввод данных'!$C$127,31,1))</f>
        <v/>
      </c>
      <c r="AG16" s="16" t="str">
        <f aca="false">UPPER(MID('Ввод данных'!$C$127,32,1))</f>
        <v/>
      </c>
      <c r="AH16" s="16" t="str">
        <f aca="false">UPPER(MID('Ввод данных'!$C$127,33,1))</f>
        <v/>
      </c>
      <c r="AI16" s="16" t="str">
        <f aca="false">UPPER(MID('Ввод данных'!$C$127,34,1))</f>
        <v/>
      </c>
      <c r="AJ16" s="16" t="str">
        <f aca="false">UPPER(MID('Ввод данных'!$C$127,35,1))</f>
        <v/>
      </c>
      <c r="AK16" s="16" t="str">
        <f aca="false">UPPER(MID('Ввод данных'!$C$127,36,1))</f>
        <v/>
      </c>
      <c r="AL16" s="16" t="str">
        <f aca="false">UPPER(MID('Ввод данных'!$C$127,37,1))</f>
        <v/>
      </c>
      <c r="AM16" s="16" t="str">
        <f aca="false">UPPER(MID('Ввод данных'!$C$127,38,1))</f>
        <v/>
      </c>
      <c r="AN16" s="16" t="str">
        <f aca="false">UPPER(MID('Ввод данных'!$C$127,39,1))</f>
        <v/>
      </c>
      <c r="AO16" s="16" t="str">
        <f aca="false">UPPER(MID('Ввод данных'!$C$127,40,1))</f>
        <v/>
      </c>
    </row>
    <row r="17" customFormat="false" ht="3.75" hidden="false" customHeight="true" outlineLevel="0" collapsed="false"/>
    <row r="18" customFormat="false" ht="19.5" hidden="false" customHeight="true" outlineLevel="0" collapsed="false">
      <c r="B18" s="15" t="s">
        <v>326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 t="str">
        <f aca="false">UPPER(MID('Ввод данных'!$C$128,1,1))</f>
        <v/>
      </c>
      <c r="R18" s="15" t="s">
        <v>296</v>
      </c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</row>
    <row r="19" customFormat="false" ht="8.25" hidden="false" customHeight="true" outlineLevel="0" collapsed="false"/>
    <row r="20" customFormat="false" ht="19.5" hidden="false" customHeight="true" outlineLevel="0" collapsed="false">
      <c r="B20" s="21" t="s">
        <v>327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6" t="str">
        <f aca="false">UPPER(MID('Ввод данных'!$C$129,1,1))</f>
        <v>+</v>
      </c>
      <c r="U20" s="16" t="str">
        <f aca="false">UPPER(MID('Ввод данных'!$C$129,2,1))</f>
        <v>7</v>
      </c>
      <c r="V20" s="16" t="str">
        <f aca="false">UPPER(MID('Ввод данных'!$C$129,3,1))</f>
        <v>9</v>
      </c>
      <c r="W20" s="16" t="str">
        <f aca="false">UPPER(MID('Ввод данных'!$C$129,4,1))</f>
        <v>0</v>
      </c>
      <c r="X20" s="16" t="str">
        <f aca="false">UPPER(MID('Ввод данных'!$C$129,5,1))</f>
        <v>0</v>
      </c>
      <c r="Y20" s="16" t="str">
        <f aca="false">UPPER(MID('Ввод данных'!$C$129,6,1))</f>
        <v>1</v>
      </c>
      <c r="Z20" s="16" t="str">
        <f aca="false">UPPER(MID('Ввод данных'!$C$129,7,1))</f>
        <v>2</v>
      </c>
      <c r="AA20" s="16" t="str">
        <f aca="false">UPPER(MID('Ввод данных'!$C$129,8,1))</f>
        <v>3</v>
      </c>
      <c r="AB20" s="16" t="str">
        <f aca="false">UPPER(MID('Ввод данных'!$C$129,9,1))</f>
        <v>4</v>
      </c>
      <c r="AC20" s="16" t="str">
        <f aca="false">UPPER(MID('Ввод данных'!$C$129,10,1))</f>
        <v>5</v>
      </c>
      <c r="AD20" s="16" t="str">
        <f aca="false">UPPER(MID('Ввод данных'!$C$129,11,1))</f>
        <v>6</v>
      </c>
      <c r="AE20" s="16" t="str">
        <f aca="false">UPPER(MID('Ввод данных'!$C$129,12,1))</f>
        <v>7</v>
      </c>
      <c r="AF20" s="16" t="str">
        <f aca="false">UPPER(MID('Ввод данных'!$C$129,13,1))</f>
        <v/>
      </c>
      <c r="AG20" s="16" t="str">
        <f aca="false">UPPER(MID('Ввод данных'!$C$129,14,1))</f>
        <v/>
      </c>
      <c r="AH20" s="16" t="str">
        <f aca="false">UPPER(MID('Ввод данных'!$C$129,15,1))</f>
        <v/>
      </c>
      <c r="AI20" s="16" t="str">
        <f aca="false">UPPER(MID('Ввод данных'!$C$129,16,1))</f>
        <v/>
      </c>
      <c r="AJ20" s="16" t="str">
        <f aca="false">UPPER(MID('Ввод данных'!$C$129,17,1))</f>
        <v/>
      </c>
      <c r="AK20" s="16" t="str">
        <f aca="false">UPPER(MID('Ввод данных'!$C$129,18,1))</f>
        <v/>
      </c>
      <c r="AL20" s="16" t="str">
        <f aca="false">UPPER(MID('Ввод данных'!$C$129,19,1))</f>
        <v/>
      </c>
      <c r="AM20" s="16" t="str">
        <f aca="false">UPPER(MID('Ввод данных'!$C$129,20,1))</f>
        <v/>
      </c>
    </row>
    <row r="21" customFormat="false" ht="19.5" hidden="false" customHeight="true" outlineLevel="0" collapsed="false"/>
    <row r="22" customFormat="false" ht="19.5" hidden="false" customHeight="true" outlineLevel="0" collapsed="false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</row>
    <row r="23" customFormat="false" ht="9.75" hidden="false" customHeight="true" outlineLevel="0" collapsed="false">
      <c r="B23" s="29" t="s">
        <v>328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D23" s="29" t="s">
        <v>329</v>
      </c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</row>
    <row r="24" customFormat="false" ht="11.25" hidden="false" customHeight="true" outlineLevel="0" collapsed="false"/>
    <row r="25" customFormat="false" ht="19.5" hidden="false" customHeight="true" outlineLevel="0" collapsed="false">
      <c r="B25" s="21" t="s">
        <v>330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16"/>
    </row>
    <row r="26" customFormat="false" ht="10.5" hidden="false" customHeight="true" outlineLevel="0" collapsed="false">
      <c r="B26" s="20" t="s">
        <v>331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</row>
    <row r="27" customFormat="false" ht="19.5" hidden="false" customHeight="true" outlineLevel="0" collapsed="false">
      <c r="B27" s="20" t="s">
        <v>332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</row>
    <row r="28" customFormat="false" ht="19.5" hidden="false" customHeight="true" outlineLevel="0" collapsed="false"/>
    <row r="29" customFormat="false" ht="19.5" hidden="false" customHeight="true" outlineLevel="0" collapsed="false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</row>
    <row r="30" customFormat="false" ht="9.75" hidden="false" customHeight="true" outlineLevel="0" collapsed="false">
      <c r="B30" s="29" t="s">
        <v>333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V30" s="29" t="s">
        <v>334</v>
      </c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</row>
    <row r="31" customFormat="false" ht="11.25" hidden="false" customHeight="true" outlineLevel="0" collapsed="false"/>
    <row r="32" customFormat="false" ht="12" hidden="false" customHeight="true" outlineLevel="0" collapsed="false">
      <c r="B32" s="19" t="s">
        <v>335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customFormat="false" ht="2.25" hidden="false" customHeight="true" outlineLevel="0" collapsed="false"/>
    <row r="34" customFormat="false" ht="19.5" hidden="false" customHeight="true" outlineLevel="0" collapsed="false">
      <c r="B34" s="15" t="s">
        <v>336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</row>
    <row r="35" customFormat="false" ht="19.5" hidden="false" customHeight="true" outlineLevel="0" collapsed="false">
      <c r="B35" s="20" t="s">
        <v>337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</row>
    <row r="36" customFormat="false" ht="3.75" hidden="false" customHeight="true" outlineLevel="0" collapsed="false"/>
    <row r="37" customFormat="false" ht="19.5" hidden="false" customHeight="true" outlineLevel="0" collapsed="false">
      <c r="B37" s="15" t="s">
        <v>338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</row>
    <row r="38" customFormat="false" ht="13.5" hidden="false" customHeight="true" outlineLevel="0" collapsed="false"/>
    <row r="39" customFormat="false" ht="27" hidden="false" customHeight="true" outlineLevel="0" collapsed="false">
      <c r="B39" s="23" t="s">
        <v>339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</row>
    <row r="40" customFormat="false" ht="9.75" hidden="false" customHeight="true" outlineLevel="0" collapsed="false">
      <c r="B40" s="23" t="s">
        <v>340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</row>
    <row r="41" customFormat="false" ht="9.75" hidden="false" customHeight="true" outlineLevel="0" collapsed="false">
      <c r="B41" s="23" t="s">
        <v>341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</row>
  </sheetData>
  <mergeCells count="32">
    <mergeCell ref="B1:AQ1"/>
    <mergeCell ref="B2:Q2"/>
    <mergeCell ref="V2:AQ2"/>
    <mergeCell ref="B3:D3"/>
    <mergeCell ref="S3:U3"/>
    <mergeCell ref="AH3:AJ3"/>
    <mergeCell ref="B5:AQ5"/>
    <mergeCell ref="B7:AQ7"/>
    <mergeCell ref="B8:AQ8"/>
    <mergeCell ref="B10:AQ10"/>
    <mergeCell ref="B12:AQ12"/>
    <mergeCell ref="B18:O18"/>
    <mergeCell ref="R18:AO18"/>
    <mergeCell ref="B20:S20"/>
    <mergeCell ref="B22:AA22"/>
    <mergeCell ref="AD22:AQ22"/>
    <mergeCell ref="B23:AA23"/>
    <mergeCell ref="AD23:AQ23"/>
    <mergeCell ref="B25:AE25"/>
    <mergeCell ref="B26:AQ26"/>
    <mergeCell ref="B27:AQ27"/>
    <mergeCell ref="B29:S29"/>
    <mergeCell ref="V29:AQ29"/>
    <mergeCell ref="B30:S30"/>
    <mergeCell ref="V30:AQ30"/>
    <mergeCell ref="B32:AQ32"/>
    <mergeCell ref="B34:AA34"/>
    <mergeCell ref="B35:AQ35"/>
    <mergeCell ref="B37:AA37"/>
    <mergeCell ref="B39:AQ39"/>
    <mergeCell ref="B40:AQ40"/>
    <mergeCell ref="B41:AQ41"/>
  </mergeCells>
  <printOptions headings="false" gridLines="false" gridLinesSet="true" horizontalCentered="tru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2026-11-05T09:59:11Z</dcterms:created>
  <dc:creator>openpyxl</dc:creator>
  <dc:description/>
  <dc:language>en-US</dc:language>
  <cp:lastModifiedBy/>
  <dcterms:modified xsi:type="dcterms:W3CDTF">2026-11-05T09:59:11Z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